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1556" windowHeight="6516" tabRatio="873" firstSheet="2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<sst xmlns="http://schemas.openxmlformats.org/spreadsheetml/2006/main" count="692" uniqueCount="339">
  <si>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</si>
  <si>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</si>
  <si>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</si>
  <si>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</si>
  <si>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</si>
  <si>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</si>
  <si>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</si>
  <si>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</si>
  <si>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</si>
  <si>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</si>
  <si>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</si>
  <si>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</si>
  <si>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</si>
  <si>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</si>
  <si>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</si>
  <si>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</si>
  <si>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</si>
  <si>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</si>
  <si>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</si>
  <si>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</si>
  <si>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</si>
  <si>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</si>
  <si>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</si>
  <si>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</si>
  <si>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</si>
  <si>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</si>
  <si>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</si>
  <si>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</si>
  <si>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</si>
  <si>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</si>
  <si>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</si>
  <si>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</si>
  <si>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</si>
  <si>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</si>
  <si>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</si>
  <si>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</si>
  <si>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</si>
  <si>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</si>
  <si>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</si>
  <si>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</si>
  <si>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</si>
  <si>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</si>
  <si>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</si>
  <si>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</si>
  <si>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</si>
  <si>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</si>
  <si>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</si>
  <si>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</si>
  <si>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</si>
  <si>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</si>
  <si>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</si>
  <si>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</si>
  <si>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</si>
  <si>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</si>
  <si>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</si>
  <si>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</si>
  <si>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</si>
  <si>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</si>
  <si>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</si>
  <si>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</si>
  <si>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</si>
  <si>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</si>
  <si>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</si>
  <si>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</si>
  <si>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</si>
  <si>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</si>
  <si>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</si>
  <si>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</si>
  <si>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</si>
  <si>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</si>
  <si>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</si>
  <si>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</si>
  <si>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</si>
  <si>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</si>
  <si>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</si>
  <si>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</si>
  <si>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</si>
  <si>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</si>
  <si>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</si>
  <si>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</si>
  <si>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</si>
  <si>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</si>
  <si>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</si>
  <si>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</si>
  <si>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</si>
  <si>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</si>
  <si>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</si>
  <si>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</si>
  <si>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</si>
  <si>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</si>
  <si>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</si>
  <si>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</si>
  <si>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</si>
  <si>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</si>
  <si>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</si>
  <si>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</si>
  <si>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</si>
  <si>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</si>
  <si>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</si>
  <si>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</si>
  <si>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</si>
  <si>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</si>
  <si>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</si>
  <si>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</si>
  <si>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</si>
  <si>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</si>
  <si>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</si>
  <si>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</si>
  <si>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</si>
  <si>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</si>
  <si>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</si>
  <si>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</si>
  <si>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</si>
  <si>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</si>
  <si>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</si>
  <si>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</si>
  <si>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</si>
  <si>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</si>
  <si>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</si>
  <si>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</si>
  <si>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</si>
  <si>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</si>
  <si>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</si>
  <si>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</si>
  <si>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</si>
  <si>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</si>
  <si>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</si>
  <si>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</si>
  <si>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</si>
  <si>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</si>
  <si>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</si>
  <si>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</si>
  <si>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</si>
  <si>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</si>
  <si>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</si>
  <si>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</si>
  <si>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</si>
  <si>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</si>
  <si>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</si>
  <si>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</si>
  <si>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</si>
  <si>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</si>
  <si>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</si>
  <si>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</si>
  <si>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</si>
  <si>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</si>
  <si>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</si>
  <si>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</si>
  <si>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</si>
  <si>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</si>
  <si>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</si>
  <si>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</si>
  <si>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</si>
  <si>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</si>
  <si>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</si>
  <si>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</si>
  <si>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</si>
  <si>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</si>
  <si>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</si>
  <si>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</si>
  <si>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</si>
  <si>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</si>
  <si>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</si>
  <si>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</si>
  <si>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</si>
  <si>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</si>
  <si>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</si>
  <si>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</si>
  <si>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</si>
  <si>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</si>
  <si>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</si>
  <si>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</si>
  <si>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</si>
  <si>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</si>
  <si>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</si>
  <si>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</si>
  <si>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</si>
  <si>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</si>
  <si>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</si>
  <si>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</si>
  <si>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</si>
  <si>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</si>
  <si>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</si>
  <si>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</si>
  <si>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</si>
  <si>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</si>
  <si>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</si>
  <si>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</si>
  <si>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</si>
  <si>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</si>
  <si>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</si>
  <si>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</si>
  <si>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</si>
  <si>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</si>
  <si>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</si>
  <si>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</si>
  <si>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</si>
  <si>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</si>
  <si>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</si>
  <si>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</si>
  <si>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</si>
  <si>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</si>
  <si>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</si>
  <si>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</si>
  <si>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</si>
  <si>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</si>
  <si>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</si>
  <si>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</si>
  <si>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</si>
  <si>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</si>
  <si>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</si>
  <si>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</si>
  <si>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</si>
  <si>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</si>
  <si>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</si>
  <si>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</si>
  <si>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</si>
  <si>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</si>
  <si>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</si>
  <si>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</si>
  <si>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</si>
  <si>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</si>
  <si>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</si>
  <si>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</si>
  <si>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</si>
  <si>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</si>
  <si>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</si>
  <si>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</si>
  <si>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</si>
  <si>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</si>
  <si>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</si>
  <si>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</si>
  <si>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</si>
  <si>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</si>
  <si>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</si>
  <si>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</si>
  <si>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</si>
  <si>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</si>
  <si>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</si>
  <si>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</si>
  <si>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</si>
  <si>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</si>
  <si>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</si>
  <si>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</si>
  <si>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</si>
  <si>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</si>
  <si>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</si>
  <si>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</si>
  <si>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</si>
  <si>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</si>
  <si>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</si>
  <si>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</si>
  <si>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</si>
  <si>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</si>
  <si>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</si>
  <si>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</si>
  <si>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</si>
  <si>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</si>
  <si>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</si>
  <si>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</si>
  <si>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</si>
  <si>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</si>
  <si>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</si>
  <si>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</si>
  <si>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</si>
  <si>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</si>
  <si>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</si>
  <si>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</si>
  <si>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</si>
  <si>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</si>
  <si>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</si>
  <si>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</si>
  <si>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</si>
  <si>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</si>
  <si>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</si>
  <si>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</si>
  <si>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</si>
  <si>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(설문지 : FFQ 95문항 설문지, 사용자 : 정동숙, ID : H1900193)</t>
  </si>
  <si>
    <t>출력시각</t>
    <phoneticPr fontId="1" type="noConversion"/>
  </si>
  <si>
    <t>2020년 04월 23일 10:28:22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</si>
  <si>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</si>
  <si>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</si>
  <si>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</si>
  <si>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</si>
  <si>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</si>
  <si>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</si>
  <si>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</si>
  <si>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</si>
  <si>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</si>
  <si>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</si>
  <si>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</si>
  <si>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</si>
  <si>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</si>
  <si>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</si>
  <si>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</si>
  <si>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</si>
  <si>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</si>
  <si>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</si>
  <si>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</si>
  <si>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</si>
  <si>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</si>
  <si>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</si>
  <si>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</si>
  <si>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</si>
  <si>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</si>
  <si>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</si>
  <si>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</si>
  <si>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</si>
  <si>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</si>
  <si>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</si>
  <si>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</si>
  <si>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</si>
  <si>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</si>
  <si>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</si>
  <si>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</si>
  <si>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</si>
  <si>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</si>
  <si>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</si>
  <si>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</si>
  <si>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</si>
  <si>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</si>
  <si>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</si>
  <si>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</si>
  <si>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</si>
  <si>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</si>
  <si>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</si>
  <si>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</si>
  <si>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</si>
  <si>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</si>
  <si>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</si>
  <si>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</si>
  <si>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</si>
  <si>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</si>
  <si>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</si>
  <si>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</si>
  <si>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</si>
  <si>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H1900193</t>
  </si>
  <si>
    <t>정동숙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</si>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</sst>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113.20571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3781984"/>
        <c:axId val="431267376"/>
      </c:barChart>
      <c:catAx>
        <c:axId val="423781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1267376"/>
        <c:crosses val="autoZero"/>
        <c:auto val="1"/>
        <c:lblAlgn val="ctr"/>
        <c:lblOffset val="100"/>
        <c:noMultiLvlLbl val="0"/>
      </c:catAx>
      <c:valAx>
        <c:axId val="431267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3781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4.9505587000000002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6344976"/>
        <c:axId val="376345368"/>
      </c:barChart>
      <c:catAx>
        <c:axId val="376344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6345368"/>
        <c:crosses val="autoZero"/>
        <c:auto val="1"/>
        <c:lblAlgn val="ctr"/>
        <c:lblOffset val="100"/>
        <c:noMultiLvlLbl val="0"/>
      </c:catAx>
      <c:valAx>
        <c:axId val="376345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6344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5.8121140000000002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6346152"/>
        <c:axId val="376429520"/>
      </c:barChart>
      <c:catAx>
        <c:axId val="376346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6429520"/>
        <c:crosses val="autoZero"/>
        <c:auto val="1"/>
        <c:lblAlgn val="ctr"/>
        <c:lblOffset val="100"/>
        <c:noMultiLvlLbl val="0"/>
      </c:catAx>
      <c:valAx>
        <c:axId val="376429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6346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2055.0427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6430304"/>
        <c:axId val="376430696"/>
      </c:barChart>
      <c:catAx>
        <c:axId val="376430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6430696"/>
        <c:crosses val="autoZero"/>
        <c:auto val="1"/>
        <c:lblAlgn val="ctr"/>
        <c:lblOffset val="100"/>
        <c:noMultiLvlLbl val="0"/>
      </c:catAx>
      <c:valAx>
        <c:axId val="376430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6430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5436.9125999999997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1492880"/>
        <c:axId val="431493272"/>
      </c:barChart>
      <c:catAx>
        <c:axId val="431492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1493272"/>
        <c:crosses val="autoZero"/>
        <c:auto val="1"/>
        <c:lblAlgn val="ctr"/>
        <c:lblOffset val="100"/>
        <c:noMultiLvlLbl val="0"/>
      </c:catAx>
      <c:valAx>
        <c:axId val="43149327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1492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323.32056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1494056"/>
        <c:axId val="431494448"/>
      </c:barChart>
      <c:catAx>
        <c:axId val="431494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1494448"/>
        <c:crosses val="autoZero"/>
        <c:auto val="1"/>
        <c:lblAlgn val="ctr"/>
        <c:lblOffset val="100"/>
        <c:noMultiLvlLbl val="0"/>
      </c:catAx>
      <c:valAx>
        <c:axId val="431494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1494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169.37960000000001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1575232"/>
        <c:axId val="431575624"/>
      </c:barChart>
      <c:catAx>
        <c:axId val="431575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1575624"/>
        <c:crosses val="autoZero"/>
        <c:auto val="1"/>
        <c:lblAlgn val="ctr"/>
        <c:lblOffset val="100"/>
        <c:noMultiLvlLbl val="0"/>
      </c:catAx>
      <c:valAx>
        <c:axId val="431575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1575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15.615612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1576408"/>
        <c:axId val="435269352"/>
      </c:barChart>
      <c:catAx>
        <c:axId val="431576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5269352"/>
        <c:crosses val="autoZero"/>
        <c:auto val="1"/>
        <c:lblAlgn val="ctr"/>
        <c:lblOffset val="100"/>
        <c:noMultiLvlLbl val="0"/>
      </c:catAx>
      <c:valAx>
        <c:axId val="4352693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1576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1472.4067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5270136"/>
        <c:axId val="435270528"/>
      </c:barChart>
      <c:catAx>
        <c:axId val="435270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5270528"/>
        <c:crosses val="autoZero"/>
        <c:auto val="1"/>
        <c:lblAlgn val="ctr"/>
        <c:lblOffset val="100"/>
        <c:noMultiLvlLbl val="0"/>
      </c:catAx>
      <c:valAx>
        <c:axId val="43527052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5270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4.9835230000000001E-2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5392240"/>
        <c:axId val="435392632"/>
      </c:barChart>
      <c:catAx>
        <c:axId val="435392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5392632"/>
        <c:crosses val="autoZero"/>
        <c:auto val="1"/>
        <c:lblAlgn val="ctr"/>
        <c:lblOffset val="100"/>
        <c:noMultiLvlLbl val="0"/>
      </c:catAx>
      <c:valAx>
        <c:axId val="435392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5392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5.975314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5393416"/>
        <c:axId val="435393808"/>
      </c:barChart>
      <c:catAx>
        <c:axId val="435393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5393808"/>
        <c:crosses val="autoZero"/>
        <c:auto val="1"/>
        <c:lblAlgn val="ctr"/>
        <c:lblOffset val="100"/>
        <c:noMultiLvlLbl val="0"/>
      </c:catAx>
      <c:valAx>
        <c:axId val="4353938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5393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45.708843000000002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1268160"/>
        <c:axId val="431268552"/>
      </c:barChart>
      <c:catAx>
        <c:axId val="431268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1268552"/>
        <c:crosses val="autoZero"/>
        <c:auto val="1"/>
        <c:lblAlgn val="ctr"/>
        <c:lblOffset val="100"/>
        <c:noMultiLvlLbl val="0"/>
      </c:catAx>
      <c:valAx>
        <c:axId val="4312685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1268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226.80058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525344"/>
        <c:axId val="538525736"/>
      </c:barChart>
      <c:catAx>
        <c:axId val="538525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525736"/>
        <c:crosses val="autoZero"/>
        <c:auto val="1"/>
        <c:lblAlgn val="ctr"/>
        <c:lblOffset val="100"/>
        <c:noMultiLvlLbl val="0"/>
      </c:catAx>
      <c:valAx>
        <c:axId val="538525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525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142.21053000000001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526128"/>
        <c:axId val="538600304"/>
      </c:barChart>
      <c:catAx>
        <c:axId val="538526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00304"/>
        <c:crosses val="autoZero"/>
        <c:auto val="1"/>
        <c:lblAlgn val="ctr"/>
        <c:lblOffset val="100"/>
        <c:noMultiLvlLbl val="0"/>
      </c:catAx>
      <c:valAx>
        <c:axId val="538600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526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6.1269999999999998</c:v>
                </c:pt>
                <c:pt idx="1">
                  <c:v>20.384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8601088"/>
        <c:axId val="538601480"/>
      </c:barChart>
      <c:catAx>
        <c:axId val="538601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01480"/>
        <c:crosses val="autoZero"/>
        <c:auto val="1"/>
        <c:lblAlgn val="ctr"/>
        <c:lblOffset val="100"/>
        <c:noMultiLvlLbl val="0"/>
      </c:catAx>
      <c:valAx>
        <c:axId val="538601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01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19.222930000000002</c:v>
                </c:pt>
                <c:pt idx="1">
                  <c:v>22.757580000000001</c:v>
                </c:pt>
                <c:pt idx="2">
                  <c:v>31.582598000000001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876.27313000000004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993816"/>
        <c:axId val="538994208"/>
      </c:barChart>
      <c:catAx>
        <c:axId val="538993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994208"/>
        <c:crosses val="autoZero"/>
        <c:auto val="1"/>
        <c:lblAlgn val="ctr"/>
        <c:lblOffset val="100"/>
        <c:noMultiLvlLbl val="0"/>
      </c:catAx>
      <c:valAx>
        <c:axId val="5389942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993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40.497565999999999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994992"/>
        <c:axId val="424802472"/>
      </c:barChart>
      <c:catAx>
        <c:axId val="538994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4802472"/>
        <c:crosses val="autoZero"/>
        <c:auto val="1"/>
        <c:lblAlgn val="ctr"/>
        <c:lblOffset val="100"/>
        <c:noMultiLvlLbl val="0"/>
      </c:catAx>
      <c:valAx>
        <c:axId val="424802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994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71.081000000000003</c:v>
                </c:pt>
                <c:pt idx="1">
                  <c:v>12.102</c:v>
                </c:pt>
                <c:pt idx="2">
                  <c:v>16.817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24803256"/>
        <c:axId val="424803648"/>
      </c:barChart>
      <c:catAx>
        <c:axId val="424803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4803648"/>
        <c:crosses val="autoZero"/>
        <c:auto val="1"/>
        <c:lblAlgn val="ctr"/>
        <c:lblOffset val="100"/>
        <c:noMultiLvlLbl val="0"/>
      </c:catAx>
      <c:valAx>
        <c:axId val="424803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4803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3104.4796999999999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1775504"/>
        <c:axId val="431775896"/>
      </c:barChart>
      <c:catAx>
        <c:axId val="431775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1775896"/>
        <c:crosses val="autoZero"/>
        <c:auto val="1"/>
        <c:lblAlgn val="ctr"/>
        <c:lblOffset val="100"/>
        <c:noMultiLvlLbl val="0"/>
      </c:catAx>
      <c:valAx>
        <c:axId val="4317758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1775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271.61520000000002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1776680"/>
        <c:axId val="431777072"/>
      </c:barChart>
      <c:catAx>
        <c:axId val="431776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1777072"/>
        <c:crosses val="autoZero"/>
        <c:auto val="1"/>
        <c:lblAlgn val="ctr"/>
        <c:lblOffset val="100"/>
        <c:noMultiLvlLbl val="0"/>
      </c:catAx>
      <c:valAx>
        <c:axId val="4317770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1776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1238.1755000000001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1806616"/>
        <c:axId val="431807008"/>
      </c:barChart>
      <c:catAx>
        <c:axId val="431806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1807008"/>
        <c:crosses val="autoZero"/>
        <c:auto val="1"/>
        <c:lblAlgn val="ctr"/>
        <c:lblOffset val="100"/>
        <c:noMultiLvlLbl val="0"/>
      </c:catAx>
      <c:valAx>
        <c:axId val="431807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1806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5.3013162999999999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1377976"/>
        <c:axId val="431378368"/>
      </c:barChart>
      <c:catAx>
        <c:axId val="431377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1378368"/>
        <c:crosses val="autoZero"/>
        <c:auto val="1"/>
        <c:lblAlgn val="ctr"/>
        <c:lblOffset val="100"/>
        <c:noMultiLvlLbl val="0"/>
      </c:catAx>
      <c:valAx>
        <c:axId val="431378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1377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9158.2729999999992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1807792"/>
        <c:axId val="431927072"/>
      </c:barChart>
      <c:catAx>
        <c:axId val="43180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1927072"/>
        <c:crosses val="autoZero"/>
        <c:auto val="1"/>
        <c:lblAlgn val="ctr"/>
        <c:lblOffset val="100"/>
        <c:noMultiLvlLbl val="0"/>
      </c:catAx>
      <c:valAx>
        <c:axId val="431927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1807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24.362674999999999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1927856"/>
        <c:axId val="431928248"/>
      </c:barChart>
      <c:catAx>
        <c:axId val="431927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1928248"/>
        <c:crosses val="autoZero"/>
        <c:auto val="1"/>
        <c:lblAlgn val="ctr"/>
        <c:lblOffset val="100"/>
        <c:noMultiLvlLbl val="0"/>
      </c:catAx>
      <c:valAx>
        <c:axId val="431928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1927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2.8706290000000001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026184"/>
        <c:axId val="536026576"/>
      </c:barChart>
      <c:catAx>
        <c:axId val="536026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026576"/>
        <c:crosses val="autoZero"/>
        <c:auto val="1"/>
        <c:lblAlgn val="ctr"/>
        <c:lblOffset val="100"/>
        <c:noMultiLvlLbl val="0"/>
      </c:catAx>
      <c:valAx>
        <c:axId val="536026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026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409.64474000000001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1379152"/>
        <c:axId val="431379544"/>
      </c:barChart>
      <c:catAx>
        <c:axId val="431379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1379544"/>
        <c:crosses val="autoZero"/>
        <c:auto val="1"/>
        <c:lblAlgn val="ctr"/>
        <c:lblOffset val="100"/>
        <c:noMultiLvlLbl val="0"/>
      </c:catAx>
      <c:valAx>
        <c:axId val="431379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1379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2.4344787999999999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1347640"/>
        <c:axId val="431348032"/>
      </c:barChart>
      <c:catAx>
        <c:axId val="431347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1348032"/>
        <c:crosses val="autoZero"/>
        <c:auto val="1"/>
        <c:lblAlgn val="ctr"/>
        <c:lblOffset val="100"/>
        <c:noMultiLvlLbl val="0"/>
      </c:catAx>
      <c:valAx>
        <c:axId val="4313480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1347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22.742795999999998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1348816"/>
        <c:axId val="358910544"/>
      </c:barChart>
      <c:catAx>
        <c:axId val="431348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8910544"/>
        <c:crosses val="autoZero"/>
        <c:auto val="1"/>
        <c:lblAlgn val="ctr"/>
        <c:lblOffset val="100"/>
        <c:noMultiLvlLbl val="0"/>
      </c:catAx>
      <c:valAx>
        <c:axId val="358910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1348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2.8706290000000001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58911328"/>
        <c:axId val="358911720"/>
      </c:barChart>
      <c:catAx>
        <c:axId val="35891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8911720"/>
        <c:crosses val="autoZero"/>
        <c:auto val="1"/>
        <c:lblAlgn val="ctr"/>
        <c:lblOffset val="100"/>
        <c:noMultiLvlLbl val="0"/>
      </c:catAx>
      <c:valAx>
        <c:axId val="358911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58911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899.45500000000004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59002720"/>
        <c:axId val="359003112"/>
      </c:barChart>
      <c:catAx>
        <c:axId val="359002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9003112"/>
        <c:crosses val="autoZero"/>
        <c:auto val="1"/>
        <c:lblAlgn val="ctr"/>
        <c:lblOffset val="100"/>
        <c:noMultiLvlLbl val="0"/>
      </c:catAx>
      <c:valAx>
        <c:axId val="359003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59002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22.735126000000001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59003896"/>
        <c:axId val="359004288"/>
      </c:barChart>
      <c:catAx>
        <c:axId val="359003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9004288"/>
        <c:crosses val="autoZero"/>
        <c:auto val="1"/>
        <c:lblAlgn val="ctr"/>
        <c:lblOffset val="100"/>
        <c:noMultiLvlLbl val="0"/>
      </c:catAx>
      <c:valAx>
        <c:axId val="359004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59003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정동숙, ID : H1900193)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04월 23일 10:28:22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1800</v>
      </c>
      <c r="C6" s="59">
        <f>'DRIs DATA 입력'!C6</f>
        <v>3104.4796999999999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113.20571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45.708843000000002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71.081000000000003</v>
      </c>
      <c r="G8" s="59">
        <f>'DRIs DATA 입력'!G8</f>
        <v>12.102</v>
      </c>
      <c r="H8" s="59">
        <f>'DRIs DATA 입력'!H8</f>
        <v>16.817</v>
      </c>
      <c r="I8" s="46"/>
      <c r="J8" s="59" t="s">
        <v>216</v>
      </c>
      <c r="K8" s="59">
        <f>'DRIs DATA 입력'!K8</f>
        <v>6.1269999999999998</v>
      </c>
      <c r="L8" s="59">
        <f>'DRIs DATA 입력'!L8</f>
        <v>20.384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876.27313000000004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40.497565999999999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5.3013162999999999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409.64474000000001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271.61520000000002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2.6238996999999999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2.4344787999999999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22.742795999999998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2.8706290000000001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899.45500000000004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22.735126000000001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4.9505587000000002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5.8121140000000002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1238.1755000000001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2055.0427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9158.2729999999992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5436.9125999999997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323.32056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169.37960000000001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4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24.362674999999999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15.615612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1472.4067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4.9835230000000001E-2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5.975314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226.80058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142.21053000000001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20" sqref="J20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276</v>
      </c>
      <c r="B1" s="61" t="s">
        <v>277</v>
      </c>
      <c r="G1" s="62" t="s">
        <v>278</v>
      </c>
      <c r="H1" s="61" t="s">
        <v>279</v>
      </c>
    </row>
    <row r="3" spans="1:27" x14ac:dyDescent="0.4">
      <c r="A3" s="71" t="s">
        <v>280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4">
      <c r="A4" s="69" t="s">
        <v>281</v>
      </c>
      <c r="B4" s="69"/>
      <c r="C4" s="69"/>
      <c r="E4" s="66" t="s">
        <v>282</v>
      </c>
      <c r="F4" s="67"/>
      <c r="G4" s="67"/>
      <c r="H4" s="68"/>
      <c r="J4" s="66" t="s">
        <v>283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284</v>
      </c>
      <c r="V4" s="69"/>
      <c r="W4" s="69"/>
      <c r="X4" s="69"/>
      <c r="Y4" s="69"/>
      <c r="Z4" s="69"/>
    </row>
    <row r="5" spans="1:27" x14ac:dyDescent="0.4">
      <c r="A5" s="65"/>
      <c r="B5" s="65" t="s">
        <v>285</v>
      </c>
      <c r="C5" s="65" t="s">
        <v>286</v>
      </c>
      <c r="E5" s="65"/>
      <c r="F5" s="65" t="s">
        <v>50</v>
      </c>
      <c r="G5" s="65" t="s">
        <v>287</v>
      </c>
      <c r="H5" s="65" t="s">
        <v>46</v>
      </c>
      <c r="J5" s="65"/>
      <c r="K5" s="65" t="s">
        <v>288</v>
      </c>
      <c r="L5" s="65" t="s">
        <v>289</v>
      </c>
      <c r="N5" s="65"/>
      <c r="O5" s="65" t="s">
        <v>290</v>
      </c>
      <c r="P5" s="65" t="s">
        <v>291</v>
      </c>
      <c r="Q5" s="65" t="s">
        <v>292</v>
      </c>
      <c r="R5" s="65" t="s">
        <v>293</v>
      </c>
      <c r="S5" s="65" t="s">
        <v>286</v>
      </c>
      <c r="U5" s="65"/>
      <c r="V5" s="65" t="s">
        <v>290</v>
      </c>
      <c r="W5" s="65" t="s">
        <v>291</v>
      </c>
      <c r="X5" s="65" t="s">
        <v>292</v>
      </c>
      <c r="Y5" s="65" t="s">
        <v>293</v>
      </c>
      <c r="Z5" s="65" t="s">
        <v>286</v>
      </c>
    </row>
    <row r="6" spans="1:27" x14ac:dyDescent="0.4">
      <c r="A6" s="65" t="s">
        <v>281</v>
      </c>
      <c r="B6" s="65">
        <v>1800</v>
      </c>
      <c r="C6" s="65">
        <v>3104.4796999999999</v>
      </c>
      <c r="E6" s="65" t="s">
        <v>294</v>
      </c>
      <c r="F6" s="65">
        <v>55</v>
      </c>
      <c r="G6" s="65">
        <v>15</v>
      </c>
      <c r="H6" s="65">
        <v>7</v>
      </c>
      <c r="J6" s="65" t="s">
        <v>294</v>
      </c>
      <c r="K6" s="65">
        <v>0.1</v>
      </c>
      <c r="L6" s="65">
        <v>4</v>
      </c>
      <c r="N6" s="65" t="s">
        <v>295</v>
      </c>
      <c r="O6" s="65">
        <v>40</v>
      </c>
      <c r="P6" s="65">
        <v>50</v>
      </c>
      <c r="Q6" s="65">
        <v>0</v>
      </c>
      <c r="R6" s="65">
        <v>0</v>
      </c>
      <c r="S6" s="65">
        <v>113.20571</v>
      </c>
      <c r="U6" s="65" t="s">
        <v>296</v>
      </c>
      <c r="V6" s="65">
        <v>0</v>
      </c>
      <c r="W6" s="65">
        <v>0</v>
      </c>
      <c r="X6" s="65">
        <v>20</v>
      </c>
      <c r="Y6" s="65">
        <v>0</v>
      </c>
      <c r="Z6" s="65">
        <v>45.708843000000002</v>
      </c>
    </row>
    <row r="7" spans="1:27" x14ac:dyDescent="0.4">
      <c r="E7" s="65" t="s">
        <v>297</v>
      </c>
      <c r="F7" s="65">
        <v>65</v>
      </c>
      <c r="G7" s="65">
        <v>30</v>
      </c>
      <c r="H7" s="65">
        <v>20</v>
      </c>
      <c r="J7" s="65" t="s">
        <v>297</v>
      </c>
      <c r="K7" s="65">
        <v>1</v>
      </c>
      <c r="L7" s="65">
        <v>10</v>
      </c>
    </row>
    <row r="8" spans="1:27" x14ac:dyDescent="0.4">
      <c r="E8" s="65" t="s">
        <v>298</v>
      </c>
      <c r="F8" s="65">
        <v>71.081000000000003</v>
      </c>
      <c r="G8" s="65">
        <v>12.102</v>
      </c>
      <c r="H8" s="65">
        <v>16.817</v>
      </c>
      <c r="J8" s="65" t="s">
        <v>298</v>
      </c>
      <c r="K8" s="65">
        <v>6.1269999999999998</v>
      </c>
      <c r="L8" s="65">
        <v>20.384</v>
      </c>
    </row>
    <row r="13" spans="1:27" x14ac:dyDescent="0.4">
      <c r="A13" s="70" t="s">
        <v>299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4">
      <c r="A14" s="69" t="s">
        <v>300</v>
      </c>
      <c r="B14" s="69"/>
      <c r="C14" s="69"/>
      <c r="D14" s="69"/>
      <c r="E14" s="69"/>
      <c r="F14" s="69"/>
      <c r="H14" s="69" t="s">
        <v>301</v>
      </c>
      <c r="I14" s="69"/>
      <c r="J14" s="69"/>
      <c r="K14" s="69"/>
      <c r="L14" s="69"/>
      <c r="M14" s="69"/>
      <c r="O14" s="69" t="s">
        <v>302</v>
      </c>
      <c r="P14" s="69"/>
      <c r="Q14" s="69"/>
      <c r="R14" s="69"/>
      <c r="S14" s="69"/>
      <c r="T14" s="69"/>
      <c r="V14" s="69" t="s">
        <v>303</v>
      </c>
      <c r="W14" s="69"/>
      <c r="X14" s="69"/>
      <c r="Y14" s="69"/>
      <c r="Z14" s="69"/>
      <c r="AA14" s="69"/>
    </row>
    <row r="15" spans="1:27" x14ac:dyDescent="0.4">
      <c r="A15" s="65"/>
      <c r="B15" s="65" t="s">
        <v>290</v>
      </c>
      <c r="C15" s="65" t="s">
        <v>291</v>
      </c>
      <c r="D15" s="65" t="s">
        <v>292</v>
      </c>
      <c r="E15" s="65" t="s">
        <v>293</v>
      </c>
      <c r="F15" s="65" t="s">
        <v>286</v>
      </c>
      <c r="H15" s="65"/>
      <c r="I15" s="65" t="s">
        <v>290</v>
      </c>
      <c r="J15" s="65" t="s">
        <v>291</v>
      </c>
      <c r="K15" s="65" t="s">
        <v>292</v>
      </c>
      <c r="L15" s="65" t="s">
        <v>293</v>
      </c>
      <c r="M15" s="65" t="s">
        <v>286</v>
      </c>
      <c r="O15" s="65"/>
      <c r="P15" s="65" t="s">
        <v>290</v>
      </c>
      <c r="Q15" s="65" t="s">
        <v>291</v>
      </c>
      <c r="R15" s="65" t="s">
        <v>292</v>
      </c>
      <c r="S15" s="65" t="s">
        <v>293</v>
      </c>
      <c r="T15" s="65" t="s">
        <v>286</v>
      </c>
      <c r="V15" s="65"/>
      <c r="W15" s="65" t="s">
        <v>290</v>
      </c>
      <c r="X15" s="65" t="s">
        <v>291</v>
      </c>
      <c r="Y15" s="65" t="s">
        <v>292</v>
      </c>
      <c r="Z15" s="65" t="s">
        <v>293</v>
      </c>
      <c r="AA15" s="65" t="s">
        <v>286</v>
      </c>
    </row>
    <row r="16" spans="1:27" x14ac:dyDescent="0.4">
      <c r="A16" s="65" t="s">
        <v>304</v>
      </c>
      <c r="B16" s="65">
        <v>430</v>
      </c>
      <c r="C16" s="65">
        <v>600</v>
      </c>
      <c r="D16" s="65">
        <v>0</v>
      </c>
      <c r="E16" s="65">
        <v>3000</v>
      </c>
      <c r="F16" s="65">
        <v>876.27313000000004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40.497565999999999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5.3013162999999999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409.64474000000001</v>
      </c>
    </row>
    <row r="23" spans="1:62" x14ac:dyDescent="0.4">
      <c r="A23" s="70" t="s">
        <v>305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306</v>
      </c>
      <c r="B24" s="69"/>
      <c r="C24" s="69"/>
      <c r="D24" s="69"/>
      <c r="E24" s="69"/>
      <c r="F24" s="69"/>
      <c r="H24" s="69" t="s">
        <v>307</v>
      </c>
      <c r="I24" s="69"/>
      <c r="J24" s="69"/>
      <c r="K24" s="69"/>
      <c r="L24" s="69"/>
      <c r="M24" s="69"/>
      <c r="O24" s="69" t="s">
        <v>308</v>
      </c>
      <c r="P24" s="69"/>
      <c r="Q24" s="69"/>
      <c r="R24" s="69"/>
      <c r="S24" s="69"/>
      <c r="T24" s="69"/>
      <c r="V24" s="69" t="s">
        <v>309</v>
      </c>
      <c r="W24" s="69"/>
      <c r="X24" s="69"/>
      <c r="Y24" s="69"/>
      <c r="Z24" s="69"/>
      <c r="AA24" s="69"/>
      <c r="AC24" s="69" t="s">
        <v>310</v>
      </c>
      <c r="AD24" s="69"/>
      <c r="AE24" s="69"/>
      <c r="AF24" s="69"/>
      <c r="AG24" s="69"/>
      <c r="AH24" s="69"/>
      <c r="AJ24" s="69" t="s">
        <v>311</v>
      </c>
      <c r="AK24" s="69"/>
      <c r="AL24" s="69"/>
      <c r="AM24" s="69"/>
      <c r="AN24" s="69"/>
      <c r="AO24" s="69"/>
      <c r="AQ24" s="69" t="s">
        <v>312</v>
      </c>
      <c r="AR24" s="69"/>
      <c r="AS24" s="69"/>
      <c r="AT24" s="69"/>
      <c r="AU24" s="69"/>
      <c r="AV24" s="69"/>
      <c r="AX24" s="69" t="s">
        <v>313</v>
      </c>
      <c r="AY24" s="69"/>
      <c r="AZ24" s="69"/>
      <c r="BA24" s="69"/>
      <c r="BB24" s="69"/>
      <c r="BC24" s="69"/>
      <c r="BE24" s="69" t="s">
        <v>314</v>
      </c>
      <c r="BF24" s="69"/>
      <c r="BG24" s="69"/>
      <c r="BH24" s="69"/>
      <c r="BI24" s="69"/>
      <c r="BJ24" s="69"/>
    </row>
    <row r="25" spans="1:62" x14ac:dyDescent="0.4">
      <c r="A25" s="65"/>
      <c r="B25" s="65" t="s">
        <v>290</v>
      </c>
      <c r="C25" s="65" t="s">
        <v>291</v>
      </c>
      <c r="D25" s="65" t="s">
        <v>292</v>
      </c>
      <c r="E25" s="65" t="s">
        <v>293</v>
      </c>
      <c r="F25" s="65" t="s">
        <v>286</v>
      </c>
      <c r="H25" s="65"/>
      <c r="I25" s="65" t="s">
        <v>290</v>
      </c>
      <c r="J25" s="65" t="s">
        <v>291</v>
      </c>
      <c r="K25" s="65" t="s">
        <v>292</v>
      </c>
      <c r="L25" s="65" t="s">
        <v>293</v>
      </c>
      <c r="M25" s="65" t="s">
        <v>286</v>
      </c>
      <c r="O25" s="65"/>
      <c r="P25" s="65" t="s">
        <v>290</v>
      </c>
      <c r="Q25" s="65" t="s">
        <v>291</v>
      </c>
      <c r="R25" s="65" t="s">
        <v>292</v>
      </c>
      <c r="S25" s="65" t="s">
        <v>293</v>
      </c>
      <c r="T25" s="65" t="s">
        <v>286</v>
      </c>
      <c r="V25" s="65"/>
      <c r="W25" s="65" t="s">
        <v>290</v>
      </c>
      <c r="X25" s="65" t="s">
        <v>291</v>
      </c>
      <c r="Y25" s="65" t="s">
        <v>292</v>
      </c>
      <c r="Z25" s="65" t="s">
        <v>293</v>
      </c>
      <c r="AA25" s="65" t="s">
        <v>286</v>
      </c>
      <c r="AC25" s="65"/>
      <c r="AD25" s="65" t="s">
        <v>290</v>
      </c>
      <c r="AE25" s="65" t="s">
        <v>291</v>
      </c>
      <c r="AF25" s="65" t="s">
        <v>292</v>
      </c>
      <c r="AG25" s="65" t="s">
        <v>293</v>
      </c>
      <c r="AH25" s="65" t="s">
        <v>286</v>
      </c>
      <c r="AJ25" s="65"/>
      <c r="AK25" s="65" t="s">
        <v>290</v>
      </c>
      <c r="AL25" s="65" t="s">
        <v>291</v>
      </c>
      <c r="AM25" s="65" t="s">
        <v>292</v>
      </c>
      <c r="AN25" s="65" t="s">
        <v>293</v>
      </c>
      <c r="AO25" s="65" t="s">
        <v>286</v>
      </c>
      <c r="AQ25" s="65"/>
      <c r="AR25" s="65" t="s">
        <v>290</v>
      </c>
      <c r="AS25" s="65" t="s">
        <v>291</v>
      </c>
      <c r="AT25" s="65" t="s">
        <v>292</v>
      </c>
      <c r="AU25" s="65" t="s">
        <v>293</v>
      </c>
      <c r="AV25" s="65" t="s">
        <v>286</v>
      </c>
      <c r="AX25" s="65"/>
      <c r="AY25" s="65" t="s">
        <v>290</v>
      </c>
      <c r="AZ25" s="65" t="s">
        <v>291</v>
      </c>
      <c r="BA25" s="65" t="s">
        <v>292</v>
      </c>
      <c r="BB25" s="65" t="s">
        <v>293</v>
      </c>
      <c r="BC25" s="65" t="s">
        <v>286</v>
      </c>
      <c r="BE25" s="65"/>
      <c r="BF25" s="65" t="s">
        <v>290</v>
      </c>
      <c r="BG25" s="65" t="s">
        <v>291</v>
      </c>
      <c r="BH25" s="65" t="s">
        <v>292</v>
      </c>
      <c r="BI25" s="65" t="s">
        <v>293</v>
      </c>
      <c r="BJ25" s="65" t="s">
        <v>286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271.61520000000002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2.6238996999999999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2.4344787999999999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22.742795999999998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2.8706290000000001</v>
      </c>
      <c r="AJ26" s="65" t="s">
        <v>315</v>
      </c>
      <c r="AK26" s="65">
        <v>320</v>
      </c>
      <c r="AL26" s="65">
        <v>400</v>
      </c>
      <c r="AM26" s="65">
        <v>0</v>
      </c>
      <c r="AN26" s="65">
        <v>1000</v>
      </c>
      <c r="AO26" s="65">
        <v>899.45500000000004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22.735126000000001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4.9505587000000002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5.8121140000000002</v>
      </c>
    </row>
    <row r="33" spans="1:68" x14ac:dyDescent="0.4">
      <c r="A33" s="70" t="s">
        <v>316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9" t="s">
        <v>317</v>
      </c>
      <c r="B34" s="69"/>
      <c r="C34" s="69"/>
      <c r="D34" s="69"/>
      <c r="E34" s="69"/>
      <c r="F34" s="69"/>
      <c r="H34" s="69" t="s">
        <v>318</v>
      </c>
      <c r="I34" s="69"/>
      <c r="J34" s="69"/>
      <c r="K34" s="69"/>
      <c r="L34" s="69"/>
      <c r="M34" s="69"/>
      <c r="O34" s="69" t="s">
        <v>319</v>
      </c>
      <c r="P34" s="69"/>
      <c r="Q34" s="69"/>
      <c r="R34" s="69"/>
      <c r="S34" s="69"/>
      <c r="T34" s="69"/>
      <c r="V34" s="69" t="s">
        <v>320</v>
      </c>
      <c r="W34" s="69"/>
      <c r="X34" s="69"/>
      <c r="Y34" s="69"/>
      <c r="Z34" s="69"/>
      <c r="AA34" s="69"/>
      <c r="AC34" s="69" t="s">
        <v>321</v>
      </c>
      <c r="AD34" s="69"/>
      <c r="AE34" s="69"/>
      <c r="AF34" s="69"/>
      <c r="AG34" s="69"/>
      <c r="AH34" s="69"/>
      <c r="AJ34" s="69" t="s">
        <v>322</v>
      </c>
      <c r="AK34" s="69"/>
      <c r="AL34" s="69"/>
      <c r="AM34" s="69"/>
      <c r="AN34" s="69"/>
      <c r="AO34" s="69"/>
    </row>
    <row r="35" spans="1:68" x14ac:dyDescent="0.4">
      <c r="A35" s="65"/>
      <c r="B35" s="65" t="s">
        <v>290</v>
      </c>
      <c r="C35" s="65" t="s">
        <v>291</v>
      </c>
      <c r="D35" s="65" t="s">
        <v>292</v>
      </c>
      <c r="E35" s="65" t="s">
        <v>293</v>
      </c>
      <c r="F35" s="65" t="s">
        <v>286</v>
      </c>
      <c r="H35" s="65"/>
      <c r="I35" s="65" t="s">
        <v>290</v>
      </c>
      <c r="J35" s="65" t="s">
        <v>291</v>
      </c>
      <c r="K35" s="65" t="s">
        <v>292</v>
      </c>
      <c r="L35" s="65" t="s">
        <v>293</v>
      </c>
      <c r="M35" s="65" t="s">
        <v>286</v>
      </c>
      <c r="O35" s="65"/>
      <c r="P35" s="65" t="s">
        <v>290</v>
      </c>
      <c r="Q35" s="65" t="s">
        <v>291</v>
      </c>
      <c r="R35" s="65" t="s">
        <v>292</v>
      </c>
      <c r="S35" s="65" t="s">
        <v>293</v>
      </c>
      <c r="T35" s="65" t="s">
        <v>286</v>
      </c>
      <c r="V35" s="65"/>
      <c r="W35" s="65" t="s">
        <v>290</v>
      </c>
      <c r="X35" s="65" t="s">
        <v>291</v>
      </c>
      <c r="Y35" s="65" t="s">
        <v>292</v>
      </c>
      <c r="Z35" s="65" t="s">
        <v>293</v>
      </c>
      <c r="AA35" s="65" t="s">
        <v>286</v>
      </c>
      <c r="AC35" s="65"/>
      <c r="AD35" s="65" t="s">
        <v>290</v>
      </c>
      <c r="AE35" s="65" t="s">
        <v>291</v>
      </c>
      <c r="AF35" s="65" t="s">
        <v>292</v>
      </c>
      <c r="AG35" s="65" t="s">
        <v>293</v>
      </c>
      <c r="AH35" s="65" t="s">
        <v>286</v>
      </c>
      <c r="AJ35" s="65"/>
      <c r="AK35" s="65" t="s">
        <v>290</v>
      </c>
      <c r="AL35" s="65" t="s">
        <v>291</v>
      </c>
      <c r="AM35" s="65" t="s">
        <v>292</v>
      </c>
      <c r="AN35" s="65" t="s">
        <v>293</v>
      </c>
      <c r="AO35" s="65" t="s">
        <v>286</v>
      </c>
    </row>
    <row r="36" spans="1:68" x14ac:dyDescent="0.4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1238.1755000000001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2055.0427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9158.2729999999992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5436.9125999999997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323.32056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169.37960000000001</v>
      </c>
    </row>
    <row r="43" spans="1:68" x14ac:dyDescent="0.4">
      <c r="A43" s="70" t="s">
        <v>323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4">
      <c r="A44" s="69" t="s">
        <v>324</v>
      </c>
      <c r="B44" s="69"/>
      <c r="C44" s="69"/>
      <c r="D44" s="69"/>
      <c r="E44" s="69"/>
      <c r="F44" s="69"/>
      <c r="H44" s="69" t="s">
        <v>325</v>
      </c>
      <c r="I44" s="69"/>
      <c r="J44" s="69"/>
      <c r="K44" s="69"/>
      <c r="L44" s="69"/>
      <c r="M44" s="69"/>
      <c r="O44" s="69" t="s">
        <v>326</v>
      </c>
      <c r="P44" s="69"/>
      <c r="Q44" s="69"/>
      <c r="R44" s="69"/>
      <c r="S44" s="69"/>
      <c r="T44" s="69"/>
      <c r="V44" s="69" t="s">
        <v>327</v>
      </c>
      <c r="W44" s="69"/>
      <c r="X44" s="69"/>
      <c r="Y44" s="69"/>
      <c r="Z44" s="69"/>
      <c r="AA44" s="69"/>
      <c r="AC44" s="69" t="s">
        <v>328</v>
      </c>
      <c r="AD44" s="69"/>
      <c r="AE44" s="69"/>
      <c r="AF44" s="69"/>
      <c r="AG44" s="69"/>
      <c r="AH44" s="69"/>
      <c r="AJ44" s="69" t="s">
        <v>329</v>
      </c>
      <c r="AK44" s="69"/>
      <c r="AL44" s="69"/>
      <c r="AM44" s="69"/>
      <c r="AN44" s="69"/>
      <c r="AO44" s="69"/>
      <c r="AQ44" s="69" t="s">
        <v>330</v>
      </c>
      <c r="AR44" s="69"/>
      <c r="AS44" s="69"/>
      <c r="AT44" s="69"/>
      <c r="AU44" s="69"/>
      <c r="AV44" s="69"/>
      <c r="AX44" s="69" t="s">
        <v>331</v>
      </c>
      <c r="AY44" s="69"/>
      <c r="AZ44" s="69"/>
      <c r="BA44" s="69"/>
      <c r="BB44" s="69"/>
      <c r="BC44" s="69"/>
      <c r="BE44" s="69" t="s">
        <v>332</v>
      </c>
      <c r="BF44" s="69"/>
      <c r="BG44" s="69"/>
      <c r="BH44" s="69"/>
      <c r="BI44" s="69"/>
      <c r="BJ44" s="69"/>
    </row>
    <row r="45" spans="1:68" x14ac:dyDescent="0.4">
      <c r="A45" s="65"/>
      <c r="B45" s="65" t="s">
        <v>290</v>
      </c>
      <c r="C45" s="65" t="s">
        <v>291</v>
      </c>
      <c r="D45" s="65" t="s">
        <v>292</v>
      </c>
      <c r="E45" s="65" t="s">
        <v>293</v>
      </c>
      <c r="F45" s="65" t="s">
        <v>286</v>
      </c>
      <c r="H45" s="65"/>
      <c r="I45" s="65" t="s">
        <v>290</v>
      </c>
      <c r="J45" s="65" t="s">
        <v>291</v>
      </c>
      <c r="K45" s="65" t="s">
        <v>292</v>
      </c>
      <c r="L45" s="65" t="s">
        <v>293</v>
      </c>
      <c r="M45" s="65" t="s">
        <v>286</v>
      </c>
      <c r="O45" s="65"/>
      <c r="P45" s="65" t="s">
        <v>290</v>
      </c>
      <c r="Q45" s="65" t="s">
        <v>291</v>
      </c>
      <c r="R45" s="65" t="s">
        <v>292</v>
      </c>
      <c r="S45" s="65" t="s">
        <v>293</v>
      </c>
      <c r="T45" s="65" t="s">
        <v>286</v>
      </c>
      <c r="V45" s="65"/>
      <c r="W45" s="65" t="s">
        <v>290</v>
      </c>
      <c r="X45" s="65" t="s">
        <v>291</v>
      </c>
      <c r="Y45" s="65" t="s">
        <v>292</v>
      </c>
      <c r="Z45" s="65" t="s">
        <v>293</v>
      </c>
      <c r="AA45" s="65" t="s">
        <v>286</v>
      </c>
      <c r="AC45" s="65"/>
      <c r="AD45" s="65" t="s">
        <v>290</v>
      </c>
      <c r="AE45" s="65" t="s">
        <v>291</v>
      </c>
      <c r="AF45" s="65" t="s">
        <v>292</v>
      </c>
      <c r="AG45" s="65" t="s">
        <v>293</v>
      </c>
      <c r="AH45" s="65" t="s">
        <v>286</v>
      </c>
      <c r="AJ45" s="65"/>
      <c r="AK45" s="65" t="s">
        <v>290</v>
      </c>
      <c r="AL45" s="65" t="s">
        <v>291</v>
      </c>
      <c r="AM45" s="65" t="s">
        <v>292</v>
      </c>
      <c r="AN45" s="65" t="s">
        <v>293</v>
      </c>
      <c r="AO45" s="65" t="s">
        <v>286</v>
      </c>
      <c r="AQ45" s="65"/>
      <c r="AR45" s="65" t="s">
        <v>290</v>
      </c>
      <c r="AS45" s="65" t="s">
        <v>291</v>
      </c>
      <c r="AT45" s="65" t="s">
        <v>292</v>
      </c>
      <c r="AU45" s="65" t="s">
        <v>293</v>
      </c>
      <c r="AV45" s="65" t="s">
        <v>286</v>
      </c>
      <c r="AX45" s="65"/>
      <c r="AY45" s="65" t="s">
        <v>290</v>
      </c>
      <c r="AZ45" s="65" t="s">
        <v>291</v>
      </c>
      <c r="BA45" s="65" t="s">
        <v>292</v>
      </c>
      <c r="BB45" s="65" t="s">
        <v>293</v>
      </c>
      <c r="BC45" s="65" t="s">
        <v>286</v>
      </c>
      <c r="BE45" s="65"/>
      <c r="BF45" s="65" t="s">
        <v>290</v>
      </c>
      <c r="BG45" s="65" t="s">
        <v>291</v>
      </c>
      <c r="BH45" s="65" t="s">
        <v>292</v>
      </c>
      <c r="BI45" s="65" t="s">
        <v>293</v>
      </c>
      <c r="BJ45" s="65" t="s">
        <v>286</v>
      </c>
    </row>
    <row r="46" spans="1:68" x14ac:dyDescent="0.4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24.362674999999999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15.615612</v>
      </c>
      <c r="O46" s="65" t="s">
        <v>333</v>
      </c>
      <c r="P46" s="65">
        <v>600</v>
      </c>
      <c r="Q46" s="65">
        <v>800</v>
      </c>
      <c r="R46" s="65">
        <v>0</v>
      </c>
      <c r="S46" s="65">
        <v>10000</v>
      </c>
      <c r="T46" s="65">
        <v>1472.4067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4.9835230000000001E-2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5.975314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226.80058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142.21053000000001</v>
      </c>
      <c r="AX46" s="65" t="s">
        <v>334</v>
      </c>
      <c r="AY46" s="65"/>
      <c r="AZ46" s="65"/>
      <c r="BA46" s="65"/>
      <c r="BB46" s="65"/>
      <c r="BC46" s="65"/>
      <c r="BE46" s="65" t="s">
        <v>335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336</v>
      </c>
      <c r="B2" s="61" t="s">
        <v>337</v>
      </c>
      <c r="C2" s="61" t="s">
        <v>338</v>
      </c>
      <c r="D2" s="61">
        <v>60</v>
      </c>
      <c r="E2" s="61">
        <v>3104.4796999999999</v>
      </c>
      <c r="F2" s="61">
        <v>478.50092000000001</v>
      </c>
      <c r="G2" s="61">
        <v>81.471190000000007</v>
      </c>
      <c r="H2" s="61">
        <v>56.205196000000001</v>
      </c>
      <c r="I2" s="61">
        <v>25.265993000000002</v>
      </c>
      <c r="J2" s="61">
        <v>113.20571</v>
      </c>
      <c r="K2" s="61">
        <v>63.258662999999999</v>
      </c>
      <c r="L2" s="61">
        <v>49.947043999999998</v>
      </c>
      <c r="M2" s="61">
        <v>45.708843000000002</v>
      </c>
      <c r="N2" s="61">
        <v>5.0729810000000004</v>
      </c>
      <c r="O2" s="61">
        <v>25.902480000000001</v>
      </c>
      <c r="P2" s="61">
        <v>1735.7299</v>
      </c>
      <c r="Q2" s="61">
        <v>43.37941</v>
      </c>
      <c r="R2" s="61">
        <v>876.27313000000004</v>
      </c>
      <c r="S2" s="61">
        <v>197.82503</v>
      </c>
      <c r="T2" s="61">
        <v>8141.3765000000003</v>
      </c>
      <c r="U2" s="61">
        <v>5.3013162999999999</v>
      </c>
      <c r="V2" s="61">
        <v>40.497565999999999</v>
      </c>
      <c r="W2" s="61">
        <v>409.64474000000001</v>
      </c>
      <c r="X2" s="61">
        <v>271.61520000000002</v>
      </c>
      <c r="Y2" s="61">
        <v>2.6238996999999999</v>
      </c>
      <c r="Z2" s="61">
        <v>2.4344787999999999</v>
      </c>
      <c r="AA2" s="61">
        <v>22.742795999999998</v>
      </c>
      <c r="AB2" s="61">
        <v>2.8706290000000001</v>
      </c>
      <c r="AC2" s="61">
        <v>899.45500000000004</v>
      </c>
      <c r="AD2" s="61">
        <v>22.735126000000001</v>
      </c>
      <c r="AE2" s="61">
        <v>4.9505587000000002</v>
      </c>
      <c r="AF2" s="61">
        <v>5.8121140000000002</v>
      </c>
      <c r="AG2" s="61">
        <v>1238.1755000000001</v>
      </c>
      <c r="AH2" s="61">
        <v>545.58685000000003</v>
      </c>
      <c r="AI2" s="61">
        <v>692.58875</v>
      </c>
      <c r="AJ2" s="61">
        <v>2055.0427</v>
      </c>
      <c r="AK2" s="61">
        <v>9158.2729999999992</v>
      </c>
      <c r="AL2" s="61">
        <v>323.32056</v>
      </c>
      <c r="AM2" s="61">
        <v>5436.9125999999997</v>
      </c>
      <c r="AN2" s="61">
        <v>169.37960000000001</v>
      </c>
      <c r="AO2" s="61">
        <v>24.362674999999999</v>
      </c>
      <c r="AP2" s="61">
        <v>17.740278</v>
      </c>
      <c r="AQ2" s="61">
        <v>6.6223970000000003</v>
      </c>
      <c r="AR2" s="61">
        <v>15.615612</v>
      </c>
      <c r="AS2" s="61">
        <v>1472.4067</v>
      </c>
      <c r="AT2" s="61">
        <v>4.9835230000000001E-2</v>
      </c>
      <c r="AU2" s="61">
        <v>5.975314</v>
      </c>
      <c r="AV2" s="61">
        <v>226.80058</v>
      </c>
      <c r="AW2" s="61">
        <v>142.21053000000001</v>
      </c>
      <c r="AX2" s="61">
        <v>0.20293146000000001</v>
      </c>
      <c r="AY2" s="61">
        <v>1.2484858000000001</v>
      </c>
      <c r="AZ2" s="61">
        <v>493.87743999999998</v>
      </c>
      <c r="BA2" s="61">
        <v>73.608670000000004</v>
      </c>
      <c r="BB2" s="61">
        <v>19.222930000000002</v>
      </c>
      <c r="BC2" s="61">
        <v>22.757580000000001</v>
      </c>
      <c r="BD2" s="61">
        <v>31.582598000000001</v>
      </c>
      <c r="BE2" s="61">
        <v>1.7144212999999999</v>
      </c>
      <c r="BF2" s="61">
        <v>11.295268</v>
      </c>
      <c r="BG2" s="61">
        <v>3.4693620000000001E-3</v>
      </c>
      <c r="BH2" s="61">
        <v>5.5355611999999998E-2</v>
      </c>
      <c r="BI2" s="61">
        <v>4.5214914000000002E-2</v>
      </c>
      <c r="BJ2" s="61">
        <v>0.19075239999999999</v>
      </c>
      <c r="BK2" s="61">
        <v>2.6687400000000001E-4</v>
      </c>
      <c r="BL2" s="61">
        <v>0.71565383999999999</v>
      </c>
      <c r="BM2" s="61">
        <v>5.1457620000000004</v>
      </c>
      <c r="BN2" s="61">
        <v>1.4220185000000001</v>
      </c>
      <c r="BO2" s="61">
        <v>92.991879999999995</v>
      </c>
      <c r="BP2" s="61">
        <v>13.645465</v>
      </c>
      <c r="BQ2" s="61">
        <v>30.049934</v>
      </c>
      <c r="BR2" s="61">
        <v>113.05154</v>
      </c>
      <c r="BS2" s="61">
        <v>68.452399999999997</v>
      </c>
      <c r="BT2" s="61">
        <v>18.57244</v>
      </c>
      <c r="BU2" s="61">
        <v>0.58832269999999998</v>
      </c>
      <c r="BV2" s="61">
        <v>3.3499880000000003E-2</v>
      </c>
      <c r="BW2" s="61">
        <v>1.2468585999999999</v>
      </c>
      <c r="BX2" s="61">
        <v>1.6619192</v>
      </c>
      <c r="BY2" s="61">
        <v>0.18187106</v>
      </c>
      <c r="BZ2" s="61">
        <v>1.2095732000000001E-3</v>
      </c>
      <c r="CA2" s="61">
        <v>1.4099219000000001</v>
      </c>
      <c r="CB2" s="61">
        <v>2.5046397000000001E-2</v>
      </c>
      <c r="CC2" s="61">
        <v>0.25284326000000001</v>
      </c>
      <c r="CD2" s="61">
        <v>1.0473277999999999</v>
      </c>
      <c r="CE2" s="61">
        <v>0.22258414000000001</v>
      </c>
      <c r="CF2" s="61">
        <v>0.12511760999999999</v>
      </c>
      <c r="CG2" s="61">
        <v>0</v>
      </c>
      <c r="CH2" s="61">
        <v>2.6384303000000001E-2</v>
      </c>
      <c r="CI2" s="61">
        <v>1.5350765000000001E-2</v>
      </c>
      <c r="CJ2" s="61">
        <v>2.4785460000000001</v>
      </c>
      <c r="CK2" s="61">
        <v>5.2782903999999999E-2</v>
      </c>
      <c r="CL2" s="61">
        <v>4.8655799999999996</v>
      </c>
      <c r="CM2" s="61">
        <v>4.6495439999999997</v>
      </c>
      <c r="CN2" s="61">
        <v>4231.652</v>
      </c>
      <c r="CO2" s="61">
        <v>7508.6819999999998</v>
      </c>
      <c r="CP2" s="61">
        <v>4792.2362999999996</v>
      </c>
      <c r="CQ2" s="61">
        <v>1618.0255999999999</v>
      </c>
      <c r="CR2" s="61">
        <v>867.86194</v>
      </c>
      <c r="CS2" s="61">
        <v>636.04047000000003</v>
      </c>
      <c r="CT2" s="61">
        <v>4308.0693000000001</v>
      </c>
      <c r="CU2" s="61">
        <v>2878.3036999999999</v>
      </c>
      <c r="CV2" s="61">
        <v>2065.8607999999999</v>
      </c>
      <c r="CW2" s="61">
        <v>3121.5277999999998</v>
      </c>
      <c r="CX2" s="61">
        <v>922.63292999999999</v>
      </c>
      <c r="CY2" s="61">
        <v>5117.165</v>
      </c>
      <c r="CZ2" s="61">
        <v>2460.703</v>
      </c>
      <c r="DA2" s="61">
        <v>6632.1133</v>
      </c>
      <c r="DB2" s="61">
        <v>5698.9556000000002</v>
      </c>
      <c r="DC2" s="61">
        <v>9669.2880000000005</v>
      </c>
      <c r="DD2" s="61">
        <v>16501.791000000001</v>
      </c>
      <c r="DE2" s="61">
        <v>3237.3449999999998</v>
      </c>
      <c r="DF2" s="61">
        <v>6740.0853999999999</v>
      </c>
      <c r="DG2" s="61">
        <v>3759.5239999999999</v>
      </c>
      <c r="DH2" s="61">
        <v>273.19305000000003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73.608670000000004</v>
      </c>
      <c r="B6">
        <f>BB2</f>
        <v>19.222930000000002</v>
      </c>
      <c r="C6">
        <f>BC2</f>
        <v>22.757580000000001</v>
      </c>
      <c r="D6">
        <f>BD2</f>
        <v>31.582598000000001</v>
      </c>
    </row>
    <row r="7" spans="1:113" x14ac:dyDescent="0.4">
      <c r="B7">
        <f>ROUND(B6/MAX($B$6,$C$6,$D$6),1)</f>
        <v>0.6</v>
      </c>
      <c r="C7">
        <f>ROUND(C6/MAX($B$6,$C$6,$D$6),1)</f>
        <v>0.7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4" sqref="G4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21950</v>
      </c>
      <c r="C2" s="56">
        <f ca="1">YEAR(TODAY())-YEAR(B2)+IF(TODAY()&gt;=DATE(YEAR(TODAY()),MONTH(B2),DAY(B2)),0,-1)</f>
        <v>60</v>
      </c>
      <c r="E2" s="52">
        <v>159.5</v>
      </c>
      <c r="F2" s="53" t="s">
        <v>39</v>
      </c>
      <c r="G2" s="52">
        <v>45.1</v>
      </c>
      <c r="H2" s="51" t="s">
        <v>41</v>
      </c>
      <c r="I2" s="72">
        <f>ROUND(G3/E3^2,1)</f>
        <v>17.7</v>
      </c>
    </row>
    <row r="3" spans="1:9" x14ac:dyDescent="0.4">
      <c r="E3" s="51">
        <f>E2/100</f>
        <v>1.595</v>
      </c>
      <c r="F3" s="51" t="s">
        <v>40</v>
      </c>
      <c r="G3" s="51">
        <f>G2</f>
        <v>45.1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43944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정동숙, ID : H1900193)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04월 23일 10:28:22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topLeftCell="A226" zoomScale="60" zoomScaleNormal="100" zoomScalePageLayoutView="10" workbookViewId="0">
      <selection activeCell="J12" sqref="J12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4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4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4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4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4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4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4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4">
      <c r="C10" s="152" t="s">
        <v>30</v>
      </c>
      <c r="D10" s="152"/>
      <c r="E10" s="153"/>
      <c r="F10" s="156">
        <f>'개인정보 및 신체계측 입력'!B5</f>
        <v>43944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4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4">
      <c r="C12" s="152" t="s">
        <v>32</v>
      </c>
      <c r="D12" s="152"/>
      <c r="E12" s="153"/>
      <c r="F12" s="137">
        <f ca="1">'개인정보 및 신체계측 입력'!C2</f>
        <v>60</v>
      </c>
      <c r="G12" s="137"/>
      <c r="H12" s="137"/>
      <c r="I12" s="137"/>
      <c r="K12" s="128">
        <f>'개인정보 및 신체계측 입력'!E2</f>
        <v>159.5</v>
      </c>
      <c r="L12" s="129"/>
      <c r="M12" s="122">
        <f>'개인정보 및 신체계측 입력'!G2</f>
        <v>45.1</v>
      </c>
      <c r="N12" s="123"/>
      <c r="O12" s="118" t="s">
        <v>271</v>
      </c>
      <c r="P12" s="112"/>
      <c r="Q12" s="115">
        <f>'개인정보 및 신체계측 입력'!I2</f>
        <v>17.7</v>
      </c>
      <c r="R12" s="115"/>
      <c r="S12" s="115"/>
    </row>
    <row r="13" spans="1:19" ht="18" customHeight="1" thickBot="1" x14ac:dyDescent="0.4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4">
      <c r="C14" s="154" t="s">
        <v>31</v>
      </c>
      <c r="D14" s="154"/>
      <c r="E14" s="155"/>
      <c r="F14" s="116" t="str">
        <f>MID('DRIs DATA'!B1,28,3)</f>
        <v>정동숙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4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4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71.081000000000003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4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4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4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12.102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4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4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4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16.817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4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4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4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0.6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0.7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20.399999999999999</v>
      </c>
      <c r="L72" s="36" t="s">
        <v>53</v>
      </c>
      <c r="M72" s="36">
        <f>ROUND('DRIs DATA'!K8,1)</f>
        <v>6.1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4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4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4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4">
      <c r="B94" s="89" t="s">
        <v>171</v>
      </c>
      <c r="C94" s="87"/>
      <c r="D94" s="87"/>
      <c r="E94" s="87"/>
      <c r="F94" s="90">
        <f>ROUND('DRIs DATA'!F16/'DRIs DATA'!C16*100,2)</f>
        <v>116.84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337.48</v>
      </c>
      <c r="R94" s="87" t="s">
        <v>167</v>
      </c>
      <c r="S94" s="87"/>
      <c r="T94" s="88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4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4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4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4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4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4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4">
      <c r="B121" s="43" t="s">
        <v>171</v>
      </c>
      <c r="C121" s="16"/>
      <c r="D121" s="16"/>
      <c r="E121" s="15"/>
      <c r="F121" s="90">
        <f>ROUND('DRIs DATA'!F26/'DRIs DATA'!C26*100,2)</f>
        <v>271.62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191.38</v>
      </c>
      <c r="R121" s="87" t="s">
        <v>166</v>
      </c>
      <c r="S121" s="87"/>
      <c r="T121" s="88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4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4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4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4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thickBot="1" x14ac:dyDescent="0.4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4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4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4">
      <c r="B172" s="42" t="s">
        <v>171</v>
      </c>
      <c r="C172" s="20"/>
      <c r="D172" s="20"/>
      <c r="E172" s="6"/>
      <c r="F172" s="90">
        <f>ROUND('DRIs DATA'!F36/'DRIs DATA'!C36*100,2)</f>
        <v>154.77000000000001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610.54999999999995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4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4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4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4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4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4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4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4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90">
        <f>ROUND('DRIs DATA'!F46/'DRIs DATA'!C46*100,2)</f>
        <v>243.63</v>
      </c>
      <c r="G197" s="90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4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4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4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4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4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45">
      <c r="K205" s="10"/>
    </row>
    <row r="206" spans="2:20" ht="18" customHeight="1" x14ac:dyDescent="0.4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4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2020-04-23T01:46:57Z</cp:lastPrinted>
  <dcterms:created xsi:type="dcterms:W3CDTF">2015-06-13T08:19:18Z</dcterms:created>
  <dcterms:modified xsi:type="dcterms:W3CDTF">2020-04-23T02:11:13Z</dcterms:modified>
</cp:coreProperties>
</file>