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<sst xmlns="http://schemas.openxmlformats.org/spreadsheetml/2006/main" count="692" uniqueCount="283">
  <si>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</si>
  <si>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</si>
  <si>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</si>
  <si>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</si>
  <si>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</si>
  <si>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</si>
  <si>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</si>
  <si>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</si>
  <si>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</si>
  <si>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</si>
  <si>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</si>
  <si>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</si>
  <si>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</si>
  <si>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</si>
  <si>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</si>
  <si>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</si>
  <si>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</si>
  <si>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</si>
  <si>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</si>
  <si>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</si>
  <si>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</si>
  <si>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</si>
  <si>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</si>
  <si>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</si>
  <si>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</si>
  <si>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</si>
  <si>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</si>
  <si>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</si>
  <si>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</si>
  <si>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</si>
  <si>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</si>
  <si>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</si>
  <si>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</si>
  <si>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</si>
  <si>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</si>
  <si>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</si>
  <si>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</si>
  <si>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</si>
  <si>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</si>
  <si>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</si>
  <si>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</si>
  <si>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</si>
  <si>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</si>
  <si>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</si>
  <si>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</si>
  <si>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</si>
  <si>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</si>
  <si>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</si>
  <si>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</si>
  <si>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</si>
  <si>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</si>
  <si>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</si>
  <si>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</si>
  <si>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</si>
  <si>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</si>
  <si>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</si>
  <si>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</si>
  <si>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</si>
  <si>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</si>
  <si>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</si>
  <si>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</si>
  <si>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</si>
  <si>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</si>
  <si>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</si>
  <si>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</si>
  <si>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</si>
  <si>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</si>
  <si>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</si>
  <si>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</si>
  <si>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</si>
  <si>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</si>
  <si>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</si>
  <si>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</si>
  <si>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</si>
  <si>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</si>
  <si>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</si>
  <si>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</si>
  <si>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</si>
  <si>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</si>
  <si>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</si>
  <si>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</si>
  <si>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</si>
  <si>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</si>
  <si>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</si>
  <si>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</si>
  <si>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</si>
  <si>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</si>
  <si>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</si>
  <si>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</si>
  <si>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</si>
  <si>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</si>
  <si>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</si>
  <si>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</si>
  <si>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</si>
  <si>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</si>
  <si>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</si>
  <si>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</si>
  <si>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</si>
  <si>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</si>
  <si>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</si>
  <si>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</si>
  <si>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</si>
  <si>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</si>
  <si>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</si>
  <si>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</si>
  <si>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</si>
  <si>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</si>
  <si>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</si>
  <si>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</si>
  <si>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</si>
  <si>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</si>
  <si>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</si>
  <si>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</si>
  <si>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</si>
  <si>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</si>
  <si>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</si>
  <si>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</si>
  <si>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</si>
  <si>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</si>
  <si>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</si>
  <si>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</si>
  <si>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</si>
  <si>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</si>
  <si>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</si>
  <si>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</si>
  <si>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</si>
  <si>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</si>
  <si>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</si>
  <si>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</si>
  <si>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</si>
  <si>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</si>
  <si>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</si>
  <si>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</si>
  <si>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</si>
  <si>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</si>
  <si>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</si>
  <si>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</si>
  <si>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</si>
  <si>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</si>
  <si>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</si>
  <si>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</si>
  <si>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</si>
  <si>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</si>
  <si>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</si>
  <si>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</si>
  <si>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</si>
  <si>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</si>
  <si>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</si>
  <si>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</si>
  <si>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</si>
  <si>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</si>
  <si>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</si>
  <si>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</si>
  <si>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</si>
  <si>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</si>
  <si>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</si>
  <si>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</si>
  <si>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</si>
  <si>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</si>
  <si>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</si>
  <si>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</si>
  <si>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</si>
  <si>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</si>
  <si>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</si>
  <si>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</si>
  <si>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</si>
  <si>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</si>
  <si>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</si>
  <si>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</si>
  <si>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</si>
  <si>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</si>
  <si>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</si>
  <si>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</si>
  <si>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</si>
  <si>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</si>
  <si>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</si>
  <si>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</si>
  <si>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</si>
  <si>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</si>
  <si>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</si>
  <si>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</si>
  <si>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</si>
  <si>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</si>
  <si>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</si>
  <si>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</si>
  <si>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</si>
  <si>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</si>
  <si>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</si>
  <si>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</si>
  <si>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</si>
  <si>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</si>
  <si>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</si>
  <si>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</si>
  <si>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</si>
  <si>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</si>
  <si>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</si>
  <si>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</si>
  <si>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</si>
  <si>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</si>
  <si>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</si>
  <si>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</si>
  <si>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</si>
  <si>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</si>
  <si>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</si>
  <si>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</si>
  <si>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</si>
  <si>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</si>
  <si>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</si>
  <si>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</si>
  <si>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</si>
  <si>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</si>
  <si>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</si>
  <si>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</si>
  <si>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</si>
  <si>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</si>
  <si>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</si>
  <si>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</si>
  <si>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</si>
  <si>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</si>
  <si>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</si>
  <si>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</si>
  <si>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</si>
  <si>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</si>
  <si>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</si>
  <si>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</si>
  <si>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</si>
  <si>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</si>
  <si>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</si>
  <si>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</si>
  <si>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</si>
  <si>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</si>
  <si>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</si>
  <si>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</si>
  <si>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</si>
  <si>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</si>
  <si>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</si>
  <si>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</si>
  <si>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</si>
  <si>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</si>
  <si>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</si>
  <si>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</si>
  <si>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</si>
  <si>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</si>
  <si>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</si>
  <si>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</si>
  <si>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</si>
  <si>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</si>
  <si>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</si>
  <si>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</si>
  <si>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</si>
  <si>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</si>
  <si>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</si>
  <si>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</si>
  <si>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</si>
  <si>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</si>
  <si>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</si>
  <si>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</si>
  <si>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</si>
  <si>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</si>
  <si>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</si>
  <si>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</si>
  <si>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</si>
  <si>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</si>
  <si>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</si>
  <si>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</si>
  <si>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</si>
  <si>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</si>
  <si>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</si>
  <si>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</si>
  <si>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</si>
  <si>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</si>
  <si>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</si>
  <si>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</si>
  <si>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</si>
  <si>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</si>
  <si>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</si>
  <si>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</si>
  <si>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성정희, ID : H1900195)</t>
  </si>
  <si>
    <t>출력시각</t>
  </si>
  <si>
    <t>2020년 04월 29일 10:01:36</t>
  </si>
  <si>
    <t>H1900195</t>
  </si>
  <si>
    <t>성정희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</si>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</sst>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69.87688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77416"/>
        <c:axId val="420377808"/>
      </c:barChart>
      <c:catAx>
        <c:axId val="42037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77808"/>
        <c:crosses val="autoZero"/>
        <c:auto val="1"/>
        <c:lblAlgn val="ctr"/>
        <c:lblOffset val="100"/>
        <c:noMultiLvlLbl val="0"/>
      </c:catAx>
      <c:valAx>
        <c:axId val="42037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7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2.9403796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07128"/>
        <c:axId val="415906344"/>
      </c:barChart>
      <c:catAx>
        <c:axId val="41590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06344"/>
        <c:crosses val="autoZero"/>
        <c:auto val="1"/>
        <c:lblAlgn val="ctr"/>
        <c:lblOffset val="100"/>
        <c:noMultiLvlLbl val="0"/>
      </c:catAx>
      <c:valAx>
        <c:axId val="41590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0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1.5837566000000001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03600"/>
        <c:axId val="415902424"/>
      </c:barChart>
      <c:catAx>
        <c:axId val="41590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02424"/>
        <c:crosses val="autoZero"/>
        <c:auto val="1"/>
        <c:lblAlgn val="ctr"/>
        <c:lblOffset val="100"/>
        <c:noMultiLvlLbl val="0"/>
      </c:catAx>
      <c:valAx>
        <c:axId val="41590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0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1252.3942999999999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04384"/>
        <c:axId val="415906736"/>
      </c:barChart>
      <c:catAx>
        <c:axId val="4159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06736"/>
        <c:crosses val="autoZero"/>
        <c:auto val="1"/>
        <c:lblAlgn val="ctr"/>
        <c:lblOffset val="100"/>
        <c:noMultiLvlLbl val="0"/>
      </c:catAx>
      <c:valAx>
        <c:axId val="41590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3172.17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277768"/>
        <c:axId val="420277376"/>
      </c:barChart>
      <c:catAx>
        <c:axId val="42027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277376"/>
        <c:crosses val="autoZero"/>
        <c:auto val="1"/>
        <c:lblAlgn val="ctr"/>
        <c:lblOffset val="100"/>
        <c:noMultiLvlLbl val="0"/>
      </c:catAx>
      <c:valAx>
        <c:axId val="4202773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27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279.11660000000001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276200"/>
        <c:axId val="420276592"/>
      </c:barChart>
      <c:catAx>
        <c:axId val="42027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276592"/>
        <c:crosses val="autoZero"/>
        <c:auto val="1"/>
        <c:lblAlgn val="ctr"/>
        <c:lblOffset val="100"/>
        <c:noMultiLvlLbl val="0"/>
      </c:catAx>
      <c:valAx>
        <c:axId val="42027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2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134.64769000000001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266792"/>
        <c:axId val="413528184"/>
      </c:barChart>
      <c:catAx>
        <c:axId val="42026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528184"/>
        <c:crosses val="autoZero"/>
        <c:auto val="1"/>
        <c:lblAlgn val="ctr"/>
        <c:lblOffset val="100"/>
        <c:noMultiLvlLbl val="0"/>
      </c:catAx>
      <c:valAx>
        <c:axId val="41352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2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10.930953000000001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901032"/>
        <c:axId val="290903776"/>
      </c:barChart>
      <c:catAx>
        <c:axId val="29090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903776"/>
        <c:crosses val="autoZero"/>
        <c:auto val="1"/>
        <c:lblAlgn val="ctr"/>
        <c:lblOffset val="100"/>
        <c:noMultiLvlLbl val="0"/>
      </c:catAx>
      <c:valAx>
        <c:axId val="290903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90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710.91949999999997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526872"/>
        <c:axId val="411161800"/>
      </c:barChart>
      <c:catAx>
        <c:axId val="4185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161800"/>
        <c:crosses val="autoZero"/>
        <c:auto val="1"/>
        <c:lblAlgn val="ctr"/>
        <c:lblOffset val="100"/>
        <c:noMultiLvlLbl val="0"/>
      </c:catAx>
      <c:valAx>
        <c:axId val="411161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5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2.4343854000000002E-2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411688"/>
        <c:axId val="467905624"/>
      </c:barChart>
      <c:catAx>
        <c:axId val="41541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05624"/>
        <c:crosses val="autoZero"/>
        <c:auto val="1"/>
        <c:lblAlgn val="ctr"/>
        <c:lblOffset val="100"/>
        <c:noMultiLvlLbl val="0"/>
      </c:catAx>
      <c:valAx>
        <c:axId val="46790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41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2.9791517000000001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06408"/>
        <c:axId val="467906800"/>
      </c:barChart>
      <c:catAx>
        <c:axId val="46790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06800"/>
        <c:crosses val="autoZero"/>
        <c:auto val="1"/>
        <c:lblAlgn val="ctr"/>
        <c:lblOffset val="100"/>
        <c:noMultiLvlLbl val="0"/>
      </c:catAx>
      <c:valAx>
        <c:axId val="46790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0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24.591743000000001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78592"/>
        <c:axId val="420378984"/>
      </c:barChart>
      <c:catAx>
        <c:axId val="42037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78984"/>
        <c:crosses val="autoZero"/>
        <c:auto val="1"/>
        <c:lblAlgn val="ctr"/>
        <c:lblOffset val="100"/>
        <c:noMultiLvlLbl val="0"/>
      </c:catAx>
      <c:valAx>
        <c:axId val="420378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332.20114000000001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07976"/>
        <c:axId val="467908368"/>
      </c:barChart>
      <c:catAx>
        <c:axId val="46790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08368"/>
        <c:crosses val="autoZero"/>
        <c:auto val="1"/>
        <c:lblAlgn val="ctr"/>
        <c:lblOffset val="100"/>
        <c:noMultiLvlLbl val="0"/>
      </c:catAx>
      <c:valAx>
        <c:axId val="46790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0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79.301630000000003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08760"/>
        <c:axId val="467909152"/>
      </c:barChart>
      <c:catAx>
        <c:axId val="46790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09152"/>
        <c:crosses val="autoZero"/>
        <c:auto val="1"/>
        <c:lblAlgn val="ctr"/>
        <c:lblOffset val="100"/>
        <c:noMultiLvlLbl val="0"/>
      </c:catAx>
      <c:valAx>
        <c:axId val="46790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0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6.9379999999999997</c:v>
                </c:pt>
                <c:pt idx="1">
                  <c:v>15.05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909936"/>
        <c:axId val="467910328"/>
      </c:barChart>
      <c:catAx>
        <c:axId val="46790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0328"/>
        <c:crosses val="autoZero"/>
        <c:auto val="1"/>
        <c:lblAlgn val="ctr"/>
        <c:lblOffset val="100"/>
        <c:noMultiLvlLbl val="0"/>
      </c:catAx>
      <c:valAx>
        <c:axId val="46791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0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12.494171</c:v>
                </c:pt>
                <c:pt idx="1">
                  <c:v>12.031618</c:v>
                </c:pt>
                <c:pt idx="2">
                  <c:v>12.134487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613.16049999999996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1504"/>
        <c:axId val="467911896"/>
      </c:barChart>
      <c:catAx>
        <c:axId val="46791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1896"/>
        <c:crosses val="autoZero"/>
        <c:auto val="1"/>
        <c:lblAlgn val="ctr"/>
        <c:lblOffset val="100"/>
        <c:noMultiLvlLbl val="0"/>
      </c:catAx>
      <c:valAx>
        <c:axId val="467911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18.822088000000001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2680"/>
        <c:axId val="467913072"/>
      </c:barChart>
      <c:catAx>
        <c:axId val="46791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3072"/>
        <c:crosses val="autoZero"/>
        <c:auto val="1"/>
        <c:lblAlgn val="ctr"/>
        <c:lblOffset val="100"/>
        <c:noMultiLvlLbl val="0"/>
      </c:catAx>
      <c:valAx>
        <c:axId val="46791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69.688999999999993</c:v>
                </c:pt>
                <c:pt idx="1">
                  <c:v>11.795999999999999</c:v>
                </c:pt>
                <c:pt idx="2">
                  <c:v>18.513999999999999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913856"/>
        <c:axId val="467914248"/>
      </c:barChart>
      <c:catAx>
        <c:axId val="4679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4248"/>
        <c:crosses val="autoZero"/>
        <c:auto val="1"/>
        <c:lblAlgn val="ctr"/>
        <c:lblOffset val="100"/>
        <c:noMultiLvlLbl val="0"/>
      </c:catAx>
      <c:valAx>
        <c:axId val="46791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1747.903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5032"/>
        <c:axId val="467915424"/>
      </c:barChart>
      <c:catAx>
        <c:axId val="46791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5424"/>
        <c:crosses val="autoZero"/>
        <c:auto val="1"/>
        <c:lblAlgn val="ctr"/>
        <c:lblOffset val="100"/>
        <c:noMultiLvlLbl val="0"/>
      </c:catAx>
      <c:valAx>
        <c:axId val="46791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80.415665000000004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6208"/>
        <c:axId val="467916600"/>
      </c:barChart>
      <c:catAx>
        <c:axId val="46791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6600"/>
        <c:crosses val="autoZero"/>
        <c:auto val="1"/>
        <c:lblAlgn val="ctr"/>
        <c:lblOffset val="100"/>
        <c:noMultiLvlLbl val="0"/>
      </c:catAx>
      <c:valAx>
        <c:axId val="467916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723.08385999999996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7384"/>
        <c:axId val="467917776"/>
      </c:barChart>
      <c:catAx>
        <c:axId val="46791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7776"/>
        <c:crosses val="autoZero"/>
        <c:auto val="1"/>
        <c:lblAlgn val="ctr"/>
        <c:lblOffset val="100"/>
        <c:noMultiLvlLbl val="0"/>
      </c:catAx>
      <c:valAx>
        <c:axId val="46791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5.5919280000000002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79768"/>
        <c:axId val="420380160"/>
      </c:barChart>
      <c:catAx>
        <c:axId val="42037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80160"/>
        <c:crosses val="autoZero"/>
        <c:auto val="1"/>
        <c:lblAlgn val="ctr"/>
        <c:lblOffset val="100"/>
        <c:noMultiLvlLbl val="0"/>
      </c:catAx>
      <c:valAx>
        <c:axId val="42038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7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5101.3389999999999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8560"/>
        <c:axId val="467918952"/>
      </c:barChart>
      <c:catAx>
        <c:axId val="4679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18952"/>
        <c:crosses val="autoZero"/>
        <c:auto val="1"/>
        <c:lblAlgn val="ctr"/>
        <c:lblOffset val="100"/>
        <c:noMultiLvlLbl val="0"/>
      </c:catAx>
      <c:valAx>
        <c:axId val="46791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15.090346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19736"/>
        <c:axId val="467920128"/>
      </c:barChart>
      <c:catAx>
        <c:axId val="46791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0128"/>
        <c:crosses val="autoZero"/>
        <c:auto val="1"/>
        <c:lblAlgn val="ctr"/>
        <c:lblOffset val="100"/>
        <c:noMultiLvlLbl val="0"/>
      </c:catAx>
      <c:valAx>
        <c:axId val="46792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1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2.1941356999999999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920912"/>
        <c:axId val="467921304"/>
      </c:barChart>
      <c:catAx>
        <c:axId val="46792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921304"/>
        <c:crosses val="autoZero"/>
        <c:auto val="1"/>
        <c:lblAlgn val="ctr"/>
        <c:lblOffset val="100"/>
        <c:noMultiLvlLbl val="0"/>
      </c:catAx>
      <c:valAx>
        <c:axId val="46792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92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275.94029999999998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80944"/>
        <c:axId val="420381336"/>
      </c:barChart>
      <c:catAx>
        <c:axId val="42038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81336"/>
        <c:crosses val="autoZero"/>
        <c:auto val="1"/>
        <c:lblAlgn val="ctr"/>
        <c:lblOffset val="100"/>
        <c:noMultiLvlLbl val="0"/>
      </c:catAx>
      <c:valAx>
        <c:axId val="42038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8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1.4830688000000001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82120"/>
        <c:axId val="420382512"/>
      </c:barChart>
      <c:catAx>
        <c:axId val="4203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82512"/>
        <c:crosses val="autoZero"/>
        <c:auto val="1"/>
        <c:lblAlgn val="ctr"/>
        <c:lblOffset val="100"/>
        <c:noMultiLvlLbl val="0"/>
      </c:catAx>
      <c:valAx>
        <c:axId val="420382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8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15.443882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83296"/>
        <c:axId val="420383688"/>
      </c:barChart>
      <c:catAx>
        <c:axId val="4203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83688"/>
        <c:crosses val="autoZero"/>
        <c:auto val="1"/>
        <c:lblAlgn val="ctr"/>
        <c:lblOffset val="100"/>
        <c:noMultiLvlLbl val="0"/>
      </c:catAx>
      <c:valAx>
        <c:axId val="4203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2.1941356999999999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84472"/>
        <c:axId val="420384864"/>
      </c:barChart>
      <c:catAx>
        <c:axId val="42038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84864"/>
        <c:crosses val="autoZero"/>
        <c:auto val="1"/>
        <c:lblAlgn val="ctr"/>
        <c:lblOffset val="100"/>
        <c:noMultiLvlLbl val="0"/>
      </c:catAx>
      <c:valAx>
        <c:axId val="4203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519.42426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85648"/>
        <c:axId val="420386040"/>
      </c:barChart>
      <c:catAx>
        <c:axId val="4203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386040"/>
        <c:crosses val="autoZero"/>
        <c:auto val="1"/>
        <c:lblAlgn val="ctr"/>
        <c:lblOffset val="100"/>
        <c:noMultiLvlLbl val="0"/>
      </c:catAx>
      <c:valAx>
        <c:axId val="42038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12.046608000000001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386824"/>
        <c:axId val="415902816"/>
      </c:barChart>
      <c:catAx>
        <c:axId val="4203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02816"/>
        <c:crosses val="autoZero"/>
        <c:auto val="1"/>
        <c:lblAlgn val="ctr"/>
        <c:lblOffset val="100"/>
        <c:noMultiLvlLbl val="0"/>
      </c:catAx>
      <c:valAx>
        <c:axId val="41590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3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성정희, ID : H1900195)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29일 10:01:36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4" t="s">
        <v>56</v>
      </c>
      <c r="B4" s="64"/>
      <c r="C4" s="64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4" t="s">
        <v>200</v>
      </c>
      <c r="O4" s="64"/>
      <c r="P4" s="64"/>
      <c r="Q4" s="64"/>
      <c r="R4" s="64"/>
      <c r="S4" s="64"/>
      <c r="T4" s="46"/>
      <c r="U4" s="64" t="s">
        <v>201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1747.903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69.87688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24.591743000000001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69.688999999999993</v>
      </c>
      <c r="G8" s="59">
        <f>'DRIs DATA 입력'!G8</f>
        <v>11.795999999999999</v>
      </c>
      <c r="H8" s="59">
        <f>'DRIs DATA 입력'!H8</f>
        <v>18.513999999999999</v>
      </c>
      <c r="I8" s="46"/>
      <c r="J8" s="59" t="s">
        <v>216</v>
      </c>
      <c r="K8" s="59">
        <f>'DRIs DATA 입력'!K8</f>
        <v>6.9379999999999997</v>
      </c>
      <c r="L8" s="59">
        <f>'DRIs DATA 입력'!L8</f>
        <v>15.05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4" t="s">
        <v>218</v>
      </c>
      <c r="B14" s="64"/>
      <c r="C14" s="64"/>
      <c r="D14" s="64"/>
      <c r="E14" s="64"/>
      <c r="F14" s="64"/>
      <c r="G14" s="46"/>
      <c r="H14" s="64" t="s">
        <v>219</v>
      </c>
      <c r="I14" s="64"/>
      <c r="J14" s="64"/>
      <c r="K14" s="64"/>
      <c r="L14" s="64"/>
      <c r="M14" s="64"/>
      <c r="N14" s="46"/>
      <c r="O14" s="64" t="s">
        <v>220</v>
      </c>
      <c r="P14" s="64"/>
      <c r="Q14" s="64"/>
      <c r="R14" s="64"/>
      <c r="S14" s="64"/>
      <c r="T14" s="64"/>
      <c r="U14" s="46"/>
      <c r="V14" s="64" t="s">
        <v>221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613.16049999999996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18.822088000000001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5.5919280000000002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275.94029999999998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4">
      <c r="A24" s="64" t="s">
        <v>224</v>
      </c>
      <c r="B24" s="64"/>
      <c r="C24" s="64"/>
      <c r="D24" s="64"/>
      <c r="E24" s="64"/>
      <c r="F24" s="64"/>
      <c r="G24" s="46"/>
      <c r="H24" s="64" t="s">
        <v>225</v>
      </c>
      <c r="I24" s="64"/>
      <c r="J24" s="64"/>
      <c r="K24" s="64"/>
      <c r="L24" s="64"/>
      <c r="M24" s="64"/>
      <c r="N24" s="46"/>
      <c r="O24" s="64" t="s">
        <v>226</v>
      </c>
      <c r="P24" s="64"/>
      <c r="Q24" s="64"/>
      <c r="R24" s="64"/>
      <c r="S24" s="64"/>
      <c r="T24" s="64"/>
      <c r="U24" s="46"/>
      <c r="V24" s="64" t="s">
        <v>227</v>
      </c>
      <c r="W24" s="64"/>
      <c r="X24" s="64"/>
      <c r="Y24" s="64"/>
      <c r="Z24" s="64"/>
      <c r="AA24" s="64"/>
      <c r="AB24" s="46"/>
      <c r="AC24" s="64" t="s">
        <v>228</v>
      </c>
      <c r="AD24" s="64"/>
      <c r="AE24" s="64"/>
      <c r="AF24" s="64"/>
      <c r="AG24" s="64"/>
      <c r="AH24" s="64"/>
      <c r="AI24" s="46"/>
      <c r="AJ24" s="64" t="s">
        <v>229</v>
      </c>
      <c r="AK24" s="64"/>
      <c r="AL24" s="64"/>
      <c r="AM24" s="64"/>
      <c r="AN24" s="64"/>
      <c r="AO24" s="64"/>
      <c r="AP24" s="46"/>
      <c r="AQ24" s="64" t="s">
        <v>230</v>
      </c>
      <c r="AR24" s="64"/>
      <c r="AS24" s="64"/>
      <c r="AT24" s="64"/>
      <c r="AU24" s="64"/>
      <c r="AV24" s="64"/>
      <c r="AW24" s="46"/>
      <c r="AX24" s="64" t="s">
        <v>231</v>
      </c>
      <c r="AY24" s="64"/>
      <c r="AZ24" s="64"/>
      <c r="BA24" s="64"/>
      <c r="BB24" s="64"/>
      <c r="BC24" s="64"/>
      <c r="BD24" s="46"/>
      <c r="BE24" s="64" t="s">
        <v>232</v>
      </c>
      <c r="BF24" s="64"/>
      <c r="BG24" s="64"/>
      <c r="BH24" s="64"/>
      <c r="BI24" s="64"/>
      <c r="BJ24" s="64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80.415665000000004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1.5442085000000001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1.4830688000000001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15.443882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2.1941356999999999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519.42426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12.046608000000001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2.9403796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1.5837566000000001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4" t="s">
        <v>235</v>
      </c>
      <c r="B34" s="64"/>
      <c r="C34" s="64"/>
      <c r="D34" s="64"/>
      <c r="E34" s="64"/>
      <c r="F34" s="64"/>
      <c r="G34" s="46"/>
      <c r="H34" s="64" t="s">
        <v>236</v>
      </c>
      <c r="I34" s="64"/>
      <c r="J34" s="64"/>
      <c r="K34" s="64"/>
      <c r="L34" s="64"/>
      <c r="M34" s="64"/>
      <c r="N34" s="46"/>
      <c r="O34" s="64" t="s">
        <v>237</v>
      </c>
      <c r="P34" s="64"/>
      <c r="Q34" s="64"/>
      <c r="R34" s="64"/>
      <c r="S34" s="64"/>
      <c r="T34" s="64"/>
      <c r="U34" s="46"/>
      <c r="V34" s="64" t="s">
        <v>238</v>
      </c>
      <c r="W34" s="64"/>
      <c r="X34" s="64"/>
      <c r="Y34" s="64"/>
      <c r="Z34" s="64"/>
      <c r="AA34" s="64"/>
      <c r="AB34" s="46"/>
      <c r="AC34" s="64" t="s">
        <v>239</v>
      </c>
      <c r="AD34" s="64"/>
      <c r="AE34" s="64"/>
      <c r="AF34" s="64"/>
      <c r="AG34" s="64"/>
      <c r="AH34" s="64"/>
      <c r="AI34" s="46"/>
      <c r="AJ34" s="64" t="s">
        <v>240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723.08385999999996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1252.3942999999999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5101.3389999999999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3172.17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279.11660000000001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134.64769000000001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4">
      <c r="A44" s="64" t="s">
        <v>242</v>
      </c>
      <c r="B44" s="64"/>
      <c r="C44" s="64"/>
      <c r="D44" s="64"/>
      <c r="E44" s="64"/>
      <c r="F44" s="64"/>
      <c r="G44" s="46"/>
      <c r="H44" s="64" t="s">
        <v>243</v>
      </c>
      <c r="I44" s="64"/>
      <c r="J44" s="64"/>
      <c r="K44" s="64"/>
      <c r="L44" s="64"/>
      <c r="M44" s="64"/>
      <c r="N44" s="46"/>
      <c r="O44" s="64" t="s">
        <v>244</v>
      </c>
      <c r="P44" s="64"/>
      <c r="Q44" s="64"/>
      <c r="R44" s="64"/>
      <c r="S44" s="64"/>
      <c r="T44" s="64"/>
      <c r="U44" s="46"/>
      <c r="V44" s="64" t="s">
        <v>245</v>
      </c>
      <c r="W44" s="64"/>
      <c r="X44" s="64"/>
      <c r="Y44" s="64"/>
      <c r="Z44" s="64"/>
      <c r="AA44" s="64"/>
      <c r="AB44" s="46"/>
      <c r="AC44" s="64" t="s">
        <v>246</v>
      </c>
      <c r="AD44" s="64"/>
      <c r="AE44" s="64"/>
      <c r="AF44" s="64"/>
      <c r="AG44" s="64"/>
      <c r="AH44" s="64"/>
      <c r="AI44" s="46"/>
      <c r="AJ44" s="64" t="s">
        <v>247</v>
      </c>
      <c r="AK44" s="64"/>
      <c r="AL44" s="64"/>
      <c r="AM44" s="64"/>
      <c r="AN44" s="64"/>
      <c r="AO44" s="64"/>
      <c r="AP44" s="46"/>
      <c r="AQ44" s="64" t="s">
        <v>248</v>
      </c>
      <c r="AR44" s="64"/>
      <c r="AS44" s="64"/>
      <c r="AT44" s="64"/>
      <c r="AU44" s="64"/>
      <c r="AV44" s="64"/>
      <c r="AW44" s="46"/>
      <c r="AX44" s="64" t="s">
        <v>249</v>
      </c>
      <c r="AY44" s="64"/>
      <c r="AZ44" s="64"/>
      <c r="BA44" s="64"/>
      <c r="BB44" s="64"/>
      <c r="BC44" s="64"/>
      <c r="BD44" s="46"/>
      <c r="BE44" s="64" t="s">
        <v>250</v>
      </c>
      <c r="BF44" s="64"/>
      <c r="BG44" s="64"/>
      <c r="BH44" s="64"/>
      <c r="BI44" s="64"/>
      <c r="BJ44" s="64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15.090346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10.930953000000001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710.91949999999997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2.4343854000000002E-2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2.9791517000000001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332.20114000000001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79.301630000000003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4">
      <c r="A1" s="157" t="s">
        <v>276</v>
      </c>
      <c r="B1" s="156" t="s">
        <v>277</v>
      </c>
      <c r="C1" s="156"/>
      <c r="D1" s="156"/>
      <c r="E1" s="156"/>
      <c r="F1" s="156"/>
      <c r="G1" s="157" t="s">
        <v>278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4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</row>
    <row r="4" spans="1:27" x14ac:dyDescent="0.4">
      <c r="A4" s="64" t="s">
        <v>56</v>
      </c>
      <c r="B4" s="64"/>
      <c r="C4" s="64"/>
      <c r="D4" s="156"/>
      <c r="E4" s="66" t="s">
        <v>198</v>
      </c>
      <c r="F4" s="67"/>
      <c r="G4" s="67"/>
      <c r="H4" s="68"/>
      <c r="I4" s="156"/>
      <c r="J4" s="66" t="s">
        <v>199</v>
      </c>
      <c r="K4" s="67"/>
      <c r="L4" s="68"/>
      <c r="M4" s="156"/>
      <c r="N4" s="64" t="s">
        <v>200</v>
      </c>
      <c r="O4" s="64"/>
      <c r="P4" s="64"/>
      <c r="Q4" s="64"/>
      <c r="R4" s="64"/>
      <c r="S4" s="64"/>
      <c r="T4" s="156"/>
      <c r="U4" s="64" t="s">
        <v>201</v>
      </c>
      <c r="V4" s="64"/>
      <c r="W4" s="64"/>
      <c r="X4" s="64"/>
      <c r="Y4" s="64"/>
      <c r="Z4" s="64"/>
      <c r="AA4" s="156"/>
    </row>
    <row r="5" spans="1:27" x14ac:dyDescent="0.4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4">
      <c r="A6" s="158" t="s">
        <v>56</v>
      </c>
      <c r="B6" s="158">
        <v>1800</v>
      </c>
      <c r="C6" s="158">
        <v>1747.903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50</v>
      </c>
      <c r="Q6" s="158">
        <v>0</v>
      </c>
      <c r="R6" s="158">
        <v>0</v>
      </c>
      <c r="S6" s="158">
        <v>69.87688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24.591743000000001</v>
      </c>
      <c r="AA6" s="156"/>
    </row>
    <row r="7" spans="1:27" x14ac:dyDescent="0.4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4">
      <c r="A8" s="156"/>
      <c r="B8" s="156"/>
      <c r="C8" s="156"/>
      <c r="D8" s="156"/>
      <c r="E8" s="158" t="s">
        <v>216</v>
      </c>
      <c r="F8" s="158">
        <v>69.688999999999993</v>
      </c>
      <c r="G8" s="158">
        <v>11.795999999999999</v>
      </c>
      <c r="H8" s="158">
        <v>18.513999999999999</v>
      </c>
      <c r="I8" s="156"/>
      <c r="J8" s="158" t="s">
        <v>216</v>
      </c>
      <c r="K8" s="158">
        <v>6.9379999999999997</v>
      </c>
      <c r="L8" s="158">
        <v>15.05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4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4">
      <c r="A14" s="64" t="s">
        <v>218</v>
      </c>
      <c r="B14" s="64"/>
      <c r="C14" s="64"/>
      <c r="D14" s="64"/>
      <c r="E14" s="64"/>
      <c r="F14" s="64"/>
      <c r="G14" s="156"/>
      <c r="H14" s="64" t="s">
        <v>219</v>
      </c>
      <c r="I14" s="64"/>
      <c r="J14" s="64"/>
      <c r="K14" s="64"/>
      <c r="L14" s="64"/>
      <c r="M14" s="64"/>
      <c r="N14" s="156"/>
      <c r="O14" s="64" t="s">
        <v>220</v>
      </c>
      <c r="P14" s="64"/>
      <c r="Q14" s="64"/>
      <c r="R14" s="64"/>
      <c r="S14" s="64"/>
      <c r="T14" s="64"/>
      <c r="U14" s="156"/>
      <c r="V14" s="64" t="s">
        <v>221</v>
      </c>
      <c r="W14" s="64"/>
      <c r="X14" s="64"/>
      <c r="Y14" s="64"/>
      <c r="Z14" s="64"/>
      <c r="AA14" s="64"/>
    </row>
    <row r="15" spans="1:27" x14ac:dyDescent="0.4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4">
      <c r="A16" s="158" t="s">
        <v>222</v>
      </c>
      <c r="B16" s="158">
        <v>430</v>
      </c>
      <c r="C16" s="158">
        <v>600</v>
      </c>
      <c r="D16" s="158">
        <v>0</v>
      </c>
      <c r="E16" s="158">
        <v>3000</v>
      </c>
      <c r="F16" s="158">
        <v>613.16049999999996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18.822088000000001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5.5919280000000002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275.94029999999998</v>
      </c>
    </row>
    <row r="23" spans="1:62" x14ac:dyDescent="0.4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4">
      <c r="A24" s="64" t="s">
        <v>224</v>
      </c>
      <c r="B24" s="64"/>
      <c r="C24" s="64"/>
      <c r="D24" s="64"/>
      <c r="E24" s="64"/>
      <c r="F24" s="64"/>
      <c r="G24" s="156"/>
      <c r="H24" s="64" t="s">
        <v>225</v>
      </c>
      <c r="I24" s="64"/>
      <c r="J24" s="64"/>
      <c r="K24" s="64"/>
      <c r="L24" s="64"/>
      <c r="M24" s="64"/>
      <c r="N24" s="156"/>
      <c r="O24" s="64" t="s">
        <v>226</v>
      </c>
      <c r="P24" s="64"/>
      <c r="Q24" s="64"/>
      <c r="R24" s="64"/>
      <c r="S24" s="64"/>
      <c r="T24" s="64"/>
      <c r="U24" s="156"/>
      <c r="V24" s="64" t="s">
        <v>227</v>
      </c>
      <c r="W24" s="64"/>
      <c r="X24" s="64"/>
      <c r="Y24" s="64"/>
      <c r="Z24" s="64"/>
      <c r="AA24" s="64"/>
      <c r="AB24" s="156"/>
      <c r="AC24" s="64" t="s">
        <v>228</v>
      </c>
      <c r="AD24" s="64"/>
      <c r="AE24" s="64"/>
      <c r="AF24" s="64"/>
      <c r="AG24" s="64"/>
      <c r="AH24" s="64"/>
      <c r="AI24" s="156"/>
      <c r="AJ24" s="64" t="s">
        <v>229</v>
      </c>
      <c r="AK24" s="64"/>
      <c r="AL24" s="64"/>
      <c r="AM24" s="64"/>
      <c r="AN24" s="64"/>
      <c r="AO24" s="64"/>
      <c r="AP24" s="156"/>
      <c r="AQ24" s="64" t="s">
        <v>230</v>
      </c>
      <c r="AR24" s="64"/>
      <c r="AS24" s="64"/>
      <c r="AT24" s="64"/>
      <c r="AU24" s="64"/>
      <c r="AV24" s="64"/>
      <c r="AW24" s="156"/>
      <c r="AX24" s="64" t="s">
        <v>231</v>
      </c>
      <c r="AY24" s="64"/>
      <c r="AZ24" s="64"/>
      <c r="BA24" s="64"/>
      <c r="BB24" s="64"/>
      <c r="BC24" s="64"/>
      <c r="BD24" s="156"/>
      <c r="BE24" s="64" t="s">
        <v>232</v>
      </c>
      <c r="BF24" s="64"/>
      <c r="BG24" s="64"/>
      <c r="BH24" s="64"/>
      <c r="BI24" s="64"/>
      <c r="BJ24" s="64"/>
    </row>
    <row r="25" spans="1:62" x14ac:dyDescent="0.4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4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80.415665000000004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1.5442085000000001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1.4830688000000001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15.443882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2.1941356999999999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519.42426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12.046608000000001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2.9403796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1.5837566000000001</v>
      </c>
    </row>
    <row r="33" spans="1:68" x14ac:dyDescent="0.4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4">
      <c r="A34" s="64" t="s">
        <v>235</v>
      </c>
      <c r="B34" s="64"/>
      <c r="C34" s="64"/>
      <c r="D34" s="64"/>
      <c r="E34" s="64"/>
      <c r="F34" s="64"/>
      <c r="G34" s="156"/>
      <c r="H34" s="64" t="s">
        <v>236</v>
      </c>
      <c r="I34" s="64"/>
      <c r="J34" s="64"/>
      <c r="K34" s="64"/>
      <c r="L34" s="64"/>
      <c r="M34" s="64"/>
      <c r="N34" s="156"/>
      <c r="O34" s="64" t="s">
        <v>237</v>
      </c>
      <c r="P34" s="64"/>
      <c r="Q34" s="64"/>
      <c r="R34" s="64"/>
      <c r="S34" s="64"/>
      <c r="T34" s="64"/>
      <c r="U34" s="156"/>
      <c r="V34" s="64" t="s">
        <v>238</v>
      </c>
      <c r="W34" s="64"/>
      <c r="X34" s="64"/>
      <c r="Y34" s="64"/>
      <c r="Z34" s="64"/>
      <c r="AA34" s="64"/>
      <c r="AB34" s="156"/>
      <c r="AC34" s="64" t="s">
        <v>239</v>
      </c>
      <c r="AD34" s="64"/>
      <c r="AE34" s="64"/>
      <c r="AF34" s="64"/>
      <c r="AG34" s="64"/>
      <c r="AH34" s="64"/>
      <c r="AI34" s="156"/>
      <c r="AJ34" s="64" t="s">
        <v>240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4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4">
      <c r="A36" s="158" t="s">
        <v>17</v>
      </c>
      <c r="B36" s="158">
        <v>580</v>
      </c>
      <c r="C36" s="158">
        <v>800</v>
      </c>
      <c r="D36" s="158">
        <v>0</v>
      </c>
      <c r="E36" s="158">
        <v>2000</v>
      </c>
      <c r="F36" s="158">
        <v>723.08385999999996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1252.3942999999999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5101.3389999999999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3172.17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279.11660000000001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134.64769000000001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4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</row>
    <row r="44" spans="1:68" x14ac:dyDescent="0.4">
      <c r="A44" s="64" t="s">
        <v>242</v>
      </c>
      <c r="B44" s="64"/>
      <c r="C44" s="64"/>
      <c r="D44" s="64"/>
      <c r="E44" s="64"/>
      <c r="F44" s="64"/>
      <c r="G44" s="156"/>
      <c r="H44" s="64" t="s">
        <v>243</v>
      </c>
      <c r="I44" s="64"/>
      <c r="J44" s="64"/>
      <c r="K44" s="64"/>
      <c r="L44" s="64"/>
      <c r="M44" s="64"/>
      <c r="N44" s="156"/>
      <c r="O44" s="64" t="s">
        <v>244</v>
      </c>
      <c r="P44" s="64"/>
      <c r="Q44" s="64"/>
      <c r="R44" s="64"/>
      <c r="S44" s="64"/>
      <c r="T44" s="64"/>
      <c r="U44" s="156"/>
      <c r="V44" s="64" t="s">
        <v>245</v>
      </c>
      <c r="W44" s="64"/>
      <c r="X44" s="64"/>
      <c r="Y44" s="64"/>
      <c r="Z44" s="64"/>
      <c r="AA44" s="64"/>
      <c r="AB44" s="156"/>
      <c r="AC44" s="64" t="s">
        <v>246</v>
      </c>
      <c r="AD44" s="64"/>
      <c r="AE44" s="64"/>
      <c r="AF44" s="64"/>
      <c r="AG44" s="64"/>
      <c r="AH44" s="64"/>
      <c r="AI44" s="156"/>
      <c r="AJ44" s="64" t="s">
        <v>247</v>
      </c>
      <c r="AK44" s="64"/>
      <c r="AL44" s="64"/>
      <c r="AM44" s="64"/>
      <c r="AN44" s="64"/>
      <c r="AO44" s="64"/>
      <c r="AP44" s="156"/>
      <c r="AQ44" s="64" t="s">
        <v>248</v>
      </c>
      <c r="AR44" s="64"/>
      <c r="AS44" s="64"/>
      <c r="AT44" s="64"/>
      <c r="AU44" s="64"/>
      <c r="AV44" s="64"/>
      <c r="AW44" s="156"/>
      <c r="AX44" s="64" t="s">
        <v>249</v>
      </c>
      <c r="AY44" s="64"/>
      <c r="AZ44" s="64"/>
      <c r="BA44" s="64"/>
      <c r="BB44" s="64"/>
      <c r="BC44" s="64"/>
      <c r="BD44" s="156"/>
      <c r="BE44" s="64" t="s">
        <v>250</v>
      </c>
      <c r="BF44" s="64"/>
      <c r="BG44" s="64"/>
      <c r="BH44" s="64"/>
      <c r="BI44" s="64"/>
      <c r="BJ44" s="64"/>
    </row>
    <row r="45" spans="1:68" x14ac:dyDescent="0.4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4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15.090346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10.930953000000001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710.91949999999997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2.4343854000000002E-2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2.9791517000000001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332.20114000000001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79.301630000000003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13:AA13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4">
      <c r="A2" s="156" t="s">
        <v>280</v>
      </c>
      <c r="B2" s="156" t="s">
        <v>281</v>
      </c>
      <c r="C2" s="156" t="s">
        <v>282</v>
      </c>
      <c r="D2" s="156">
        <v>56</v>
      </c>
      <c r="E2" s="156">
        <v>1747.903</v>
      </c>
      <c r="F2" s="156">
        <v>263.01961999999997</v>
      </c>
      <c r="G2" s="156">
        <v>44.521000000000001</v>
      </c>
      <c r="H2" s="156">
        <v>23.671011</v>
      </c>
      <c r="I2" s="156">
        <v>20.849989000000001</v>
      </c>
      <c r="J2" s="156">
        <v>69.87688</v>
      </c>
      <c r="K2" s="156">
        <v>32.321019999999997</v>
      </c>
      <c r="L2" s="156">
        <v>37.555860000000003</v>
      </c>
      <c r="M2" s="156">
        <v>24.591743000000001</v>
      </c>
      <c r="N2" s="156">
        <v>3.2781028999999999</v>
      </c>
      <c r="O2" s="156">
        <v>13.332208</v>
      </c>
      <c r="P2" s="156">
        <v>821.62023999999997</v>
      </c>
      <c r="Q2" s="156">
        <v>24.215826</v>
      </c>
      <c r="R2" s="156">
        <v>613.16049999999996</v>
      </c>
      <c r="S2" s="156">
        <v>155.33345</v>
      </c>
      <c r="T2" s="156">
        <v>5493.9252999999999</v>
      </c>
      <c r="U2" s="156">
        <v>5.5919280000000002</v>
      </c>
      <c r="V2" s="156">
        <v>18.822088000000001</v>
      </c>
      <c r="W2" s="156">
        <v>275.94029999999998</v>
      </c>
      <c r="X2" s="156">
        <v>80.415665000000004</v>
      </c>
      <c r="Y2" s="156">
        <v>1.5442085000000001</v>
      </c>
      <c r="Z2" s="156">
        <v>1.4830688000000001</v>
      </c>
      <c r="AA2" s="156">
        <v>15.443882</v>
      </c>
      <c r="AB2" s="156">
        <v>2.1941356999999999</v>
      </c>
      <c r="AC2" s="156">
        <v>519.42426</v>
      </c>
      <c r="AD2" s="156">
        <v>12.046608000000001</v>
      </c>
      <c r="AE2" s="156">
        <v>2.9403796</v>
      </c>
      <c r="AF2" s="156">
        <v>1.5837566000000001</v>
      </c>
      <c r="AG2" s="156">
        <v>723.08385999999996</v>
      </c>
      <c r="AH2" s="156">
        <v>269.45443999999998</v>
      </c>
      <c r="AI2" s="156">
        <v>453.62943000000001</v>
      </c>
      <c r="AJ2" s="156">
        <v>1252.3942999999999</v>
      </c>
      <c r="AK2" s="156">
        <v>5101.3389999999999</v>
      </c>
      <c r="AL2" s="156">
        <v>279.11660000000001</v>
      </c>
      <c r="AM2" s="156">
        <v>3172.17</v>
      </c>
      <c r="AN2" s="156">
        <v>134.64769000000001</v>
      </c>
      <c r="AO2" s="156">
        <v>15.090346</v>
      </c>
      <c r="AP2" s="156">
        <v>10.768387000000001</v>
      </c>
      <c r="AQ2" s="156">
        <v>4.3219589999999997</v>
      </c>
      <c r="AR2" s="156">
        <v>10.930953000000001</v>
      </c>
      <c r="AS2" s="156">
        <v>710.91949999999997</v>
      </c>
      <c r="AT2" s="156">
        <v>2.4343854000000002E-2</v>
      </c>
      <c r="AU2" s="156">
        <v>2.9791517000000001</v>
      </c>
      <c r="AV2" s="156">
        <v>332.20114000000001</v>
      </c>
      <c r="AW2" s="156">
        <v>79.301630000000003</v>
      </c>
      <c r="AX2" s="156">
        <v>8.1567920000000002E-2</v>
      </c>
      <c r="AY2" s="156">
        <v>1.0457846</v>
      </c>
      <c r="AZ2" s="156">
        <v>271.62970000000001</v>
      </c>
      <c r="BA2" s="156">
        <v>36.666781999999998</v>
      </c>
      <c r="BB2" s="156">
        <v>12.494171</v>
      </c>
      <c r="BC2" s="156">
        <v>12.031618</v>
      </c>
      <c r="BD2" s="156">
        <v>12.134487</v>
      </c>
      <c r="BE2" s="156">
        <v>0.95010289999999997</v>
      </c>
      <c r="BF2" s="156">
        <v>3.5424169999999999</v>
      </c>
      <c r="BG2" s="156">
        <v>6.9387240000000003E-3</v>
      </c>
      <c r="BH2" s="156">
        <v>5.9615090000000003E-2</v>
      </c>
      <c r="BI2" s="156">
        <v>4.5857719999999998E-2</v>
      </c>
      <c r="BJ2" s="156">
        <v>0.15178852000000001</v>
      </c>
      <c r="BK2" s="156">
        <v>5.3374800000000001E-4</v>
      </c>
      <c r="BL2" s="156">
        <v>0.43980023000000001</v>
      </c>
      <c r="BM2" s="156">
        <v>3.6373332</v>
      </c>
      <c r="BN2" s="156">
        <v>0.95746845000000003</v>
      </c>
      <c r="BO2" s="156">
        <v>49.530253999999999</v>
      </c>
      <c r="BP2" s="156">
        <v>8.0655560000000008</v>
      </c>
      <c r="BQ2" s="156">
        <v>15.557475</v>
      </c>
      <c r="BR2" s="156">
        <v>57.956620000000001</v>
      </c>
      <c r="BS2" s="156">
        <v>28.231784999999999</v>
      </c>
      <c r="BT2" s="156">
        <v>9.6188579999999995</v>
      </c>
      <c r="BU2" s="156">
        <v>3.8950640000000002E-2</v>
      </c>
      <c r="BV2" s="156">
        <v>9.0736220000000006E-2</v>
      </c>
      <c r="BW2" s="156">
        <v>0.66208069999999997</v>
      </c>
      <c r="BX2" s="156">
        <v>1.2519997</v>
      </c>
      <c r="BY2" s="156">
        <v>0.117234215</v>
      </c>
      <c r="BZ2" s="156">
        <v>9.6785960000000005E-4</v>
      </c>
      <c r="CA2" s="156">
        <v>0.73401855999999999</v>
      </c>
      <c r="CB2" s="156">
        <v>3.8484305000000003E-2</v>
      </c>
      <c r="CC2" s="156">
        <v>0.12966612999999999</v>
      </c>
      <c r="CD2" s="156">
        <v>1.6490856</v>
      </c>
      <c r="CE2" s="156">
        <v>7.2494169999999997E-2</v>
      </c>
      <c r="CF2" s="156">
        <v>0.3899724</v>
      </c>
      <c r="CG2" s="156">
        <v>2.9999999000000001E-6</v>
      </c>
      <c r="CH2" s="156">
        <v>3.8510304000000002E-2</v>
      </c>
      <c r="CI2" s="156">
        <v>1.5350765000000001E-2</v>
      </c>
      <c r="CJ2" s="156">
        <v>3.6877103</v>
      </c>
      <c r="CK2" s="156">
        <v>1.7845127999999998E-2</v>
      </c>
      <c r="CL2" s="156">
        <v>0.528057</v>
      </c>
      <c r="CM2" s="156">
        <v>3.0686673999999998</v>
      </c>
      <c r="CN2" s="156">
        <v>2340.0828000000001</v>
      </c>
      <c r="CO2" s="156">
        <v>4152.6049999999996</v>
      </c>
      <c r="CP2" s="156">
        <v>2689.1320000000001</v>
      </c>
      <c r="CQ2" s="156">
        <v>998.12683000000004</v>
      </c>
      <c r="CR2" s="156">
        <v>460.96442000000002</v>
      </c>
      <c r="CS2" s="156">
        <v>488.18290000000002</v>
      </c>
      <c r="CT2" s="156">
        <v>2308.9065000000001</v>
      </c>
      <c r="CU2" s="156">
        <v>1582.5142000000001</v>
      </c>
      <c r="CV2" s="156">
        <v>1451.9972</v>
      </c>
      <c r="CW2" s="156">
        <v>1741.2058</v>
      </c>
      <c r="CX2" s="156">
        <v>488.85617000000002</v>
      </c>
      <c r="CY2" s="156">
        <v>2866.8573999999999</v>
      </c>
      <c r="CZ2" s="156">
        <v>1598.6895</v>
      </c>
      <c r="DA2" s="156">
        <v>3253.3240000000001</v>
      </c>
      <c r="DB2" s="156">
        <v>3012.7064999999998</v>
      </c>
      <c r="DC2" s="156">
        <v>4751.7780000000002</v>
      </c>
      <c r="DD2" s="156">
        <v>8279.759</v>
      </c>
      <c r="DE2" s="156">
        <v>1716.2416000000001</v>
      </c>
      <c r="DF2" s="156">
        <v>3793.8796000000002</v>
      </c>
      <c r="DG2" s="156">
        <v>1928.1937</v>
      </c>
      <c r="DH2" s="156">
        <v>168.72609</v>
      </c>
      <c r="DI2" s="156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36.666781999999998</v>
      </c>
      <c r="B6">
        <f>BB2</f>
        <v>12.494171</v>
      </c>
      <c r="C6">
        <f>BC2</f>
        <v>12.031618</v>
      </c>
      <c r="D6">
        <f>BD2</f>
        <v>12.134487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4">
      <c r="A2" s="54" t="s">
        <v>255</v>
      </c>
      <c r="B2" s="55">
        <v>23419</v>
      </c>
      <c r="C2" s="56">
        <f ca="1">YEAR(TODAY())-YEAR(B2)+IF(TODAY()&gt;=DATE(YEAR(TODAY()),MONTH(B2),DAY(B2)),0,-1)</f>
        <v>56</v>
      </c>
      <c r="E2" s="52">
        <v>157.30000000000001</v>
      </c>
      <c r="F2" s="53" t="s">
        <v>39</v>
      </c>
      <c r="G2" s="52">
        <v>56.8</v>
      </c>
      <c r="H2" s="51" t="s">
        <v>41</v>
      </c>
      <c r="I2" s="69">
        <f>ROUND(G3/E3^2,1)</f>
        <v>23</v>
      </c>
    </row>
    <row r="3" spans="1:9" x14ac:dyDescent="0.4">
      <c r="E3" s="51">
        <f>E2/100</f>
        <v>1.5730000000000002</v>
      </c>
      <c r="F3" s="51" t="s">
        <v>40</v>
      </c>
      <c r="G3" s="51">
        <f>G2</f>
        <v>56.8</v>
      </c>
      <c r="H3" s="51" t="s">
        <v>41</v>
      </c>
      <c r="I3" s="69"/>
    </row>
    <row r="4" spans="1:9" x14ac:dyDescent="0.4">
      <c r="A4" t="s">
        <v>273</v>
      </c>
    </row>
    <row r="5" spans="1:9" x14ac:dyDescent="0.4">
      <c r="B5" s="60">
        <v>43948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4">
      <c r="E2" s="71" t="str">
        <f>'DRIs DATA'!B1</f>
        <v>(설문지 : FFQ 95문항 설문지, 사용자 : 성정희, ID : H1900195)</v>
      </c>
      <c r="F2" s="71"/>
      <c r="G2" s="71"/>
      <c r="H2" s="71"/>
      <c r="I2" s="71"/>
      <c r="J2" s="71"/>
    </row>
    <row r="3" spans="1:14" ht="8.1" customHeight="1" x14ac:dyDescent="0.4"/>
    <row r="4" spans="1:14" x14ac:dyDescent="0.4">
      <c r="K4" t="s">
        <v>2</v>
      </c>
      <c r="L4" t="str">
        <f>'DRIs DATA'!H1</f>
        <v>2020년 04월 29일 10:01:36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4" t="s">
        <v>196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4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4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4">
      <c r="A5" s="6"/>
      <c r="B5" s="72" t="s">
        <v>275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4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4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4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4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4">
      <c r="C10" s="82" t="s">
        <v>30</v>
      </c>
      <c r="D10" s="82"/>
      <c r="E10" s="83"/>
      <c r="F10" s="86">
        <f>'개인정보 및 신체계측 입력'!B5</f>
        <v>43948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4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4">
      <c r="C12" s="82" t="s">
        <v>32</v>
      </c>
      <c r="D12" s="82"/>
      <c r="E12" s="83"/>
      <c r="F12" s="91">
        <f ca="1">'개인정보 및 신체계측 입력'!C2</f>
        <v>56</v>
      </c>
      <c r="G12" s="91"/>
      <c r="H12" s="91"/>
      <c r="I12" s="91"/>
      <c r="K12" s="120">
        <f>'개인정보 및 신체계측 입력'!E2</f>
        <v>157.30000000000001</v>
      </c>
      <c r="L12" s="121"/>
      <c r="M12" s="114">
        <f>'개인정보 및 신체계측 입력'!G2</f>
        <v>56.8</v>
      </c>
      <c r="N12" s="115"/>
      <c r="O12" s="110" t="s">
        <v>271</v>
      </c>
      <c r="P12" s="104"/>
      <c r="Q12" s="87">
        <f>'개인정보 및 신체계측 입력'!I2</f>
        <v>23</v>
      </c>
      <c r="R12" s="87"/>
      <c r="S12" s="87"/>
    </row>
    <row r="13" spans="1:19" ht="18" customHeight="1" thickBot="1" x14ac:dyDescent="0.4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4">
      <c r="C14" s="84" t="s">
        <v>31</v>
      </c>
      <c r="D14" s="84"/>
      <c r="E14" s="85"/>
      <c r="F14" s="88" t="str">
        <f>MID('DRIs DATA'!B1,28,3)</f>
        <v>성정희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4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6" t="s">
        <v>42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4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77" t="s">
        <v>43</v>
      </c>
      <c r="E36" s="77"/>
      <c r="F36" s="77"/>
      <c r="G36" s="77"/>
      <c r="H36" s="77"/>
      <c r="I36" s="34">
        <f>'DRIs DATA'!F8</f>
        <v>69.688999999999993</v>
      </c>
      <c r="J36" s="80" t="s">
        <v>44</v>
      </c>
      <c r="K36" s="80"/>
      <c r="L36" s="80"/>
      <c r="M36" s="80"/>
      <c r="N36" s="35"/>
      <c r="O36" s="100" t="s">
        <v>45</v>
      </c>
      <c r="P36" s="100"/>
      <c r="Q36" s="100"/>
      <c r="R36" s="100"/>
      <c r="S36" s="100"/>
      <c r="T36" s="6"/>
    </row>
    <row r="37" spans="2:20" ht="18" customHeight="1" x14ac:dyDescent="0.4">
      <c r="B37" s="12"/>
      <c r="C37" s="98" t="s">
        <v>182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4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4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77" t="s">
        <v>43</v>
      </c>
      <c r="E41" s="77"/>
      <c r="F41" s="77"/>
      <c r="G41" s="77"/>
      <c r="H41" s="77"/>
      <c r="I41" s="34">
        <f>'DRIs DATA'!G8</f>
        <v>11.795999999999999</v>
      </c>
      <c r="J41" s="80" t="s">
        <v>44</v>
      </c>
      <c r="K41" s="80"/>
      <c r="L41" s="80"/>
      <c r="M41" s="80"/>
      <c r="N41" s="35"/>
      <c r="O41" s="81" t="s">
        <v>49</v>
      </c>
      <c r="P41" s="81"/>
      <c r="Q41" s="81"/>
      <c r="R41" s="81"/>
      <c r="S41" s="81"/>
      <c r="T41" s="6"/>
    </row>
    <row r="42" spans="2:20" ht="18" customHeight="1" x14ac:dyDescent="0.4">
      <c r="B42" s="6"/>
      <c r="C42" s="102" t="s">
        <v>184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4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4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1" t="s">
        <v>43</v>
      </c>
      <c r="E46" s="101"/>
      <c r="F46" s="101"/>
      <c r="G46" s="101"/>
      <c r="H46" s="101"/>
      <c r="I46" s="34">
        <f>'DRIs DATA'!H8</f>
        <v>18.513999999999999</v>
      </c>
      <c r="J46" s="80" t="s">
        <v>44</v>
      </c>
      <c r="K46" s="80"/>
      <c r="L46" s="80"/>
      <c r="M46" s="80"/>
      <c r="N46" s="35"/>
      <c r="O46" s="81" t="s">
        <v>48</v>
      </c>
      <c r="P46" s="81"/>
      <c r="Q46" s="81"/>
      <c r="R46" s="81"/>
      <c r="S46" s="81"/>
      <c r="T46" s="6"/>
    </row>
    <row r="47" spans="2:20" ht="18" customHeight="1" x14ac:dyDescent="0.4">
      <c r="B47" s="6"/>
      <c r="C47" s="102" t="s">
        <v>183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4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6" t="s">
        <v>191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4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6" t="s">
        <v>164</v>
      </c>
      <c r="D69" s="76"/>
      <c r="E69" s="76"/>
      <c r="F69" s="76"/>
      <c r="G69" s="76"/>
      <c r="H69" s="77" t="s">
        <v>170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6" t="s">
        <v>51</v>
      </c>
      <c r="D72" s="76"/>
      <c r="E72" s="76"/>
      <c r="F72" s="76"/>
      <c r="G72" s="76"/>
      <c r="H72" s="38"/>
      <c r="I72" s="77" t="s">
        <v>52</v>
      </c>
      <c r="J72" s="77"/>
      <c r="K72" s="36">
        <f>ROUND('DRIs DATA'!L8,1)</f>
        <v>15.1</v>
      </c>
      <c r="L72" s="36" t="s">
        <v>53</v>
      </c>
      <c r="M72" s="36">
        <f>ROUND('DRIs DATA'!K8,1)</f>
        <v>6.9</v>
      </c>
      <c r="N72" s="80" t="s">
        <v>54</v>
      </c>
      <c r="O72" s="80"/>
      <c r="P72" s="80"/>
      <c r="Q72" s="80"/>
      <c r="R72" s="39"/>
      <c r="S72" s="35"/>
      <c r="T72" s="6"/>
    </row>
    <row r="73" spans="2:21" ht="18" customHeight="1" x14ac:dyDescent="0.4">
      <c r="B73" s="6"/>
      <c r="C73" s="102" t="s">
        <v>181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4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6" t="s">
        <v>192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4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4" t="s">
        <v>268</v>
      </c>
      <c r="C93" s="95"/>
      <c r="D93" s="95"/>
      <c r="E93" s="95"/>
      <c r="F93" s="95"/>
      <c r="G93" s="95"/>
      <c r="H93" s="95"/>
      <c r="I93" s="95"/>
      <c r="J93" s="96"/>
      <c r="L93" s="94" t="s">
        <v>175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4">
      <c r="B94" s="155" t="s">
        <v>171</v>
      </c>
      <c r="C94" s="153"/>
      <c r="D94" s="153"/>
      <c r="E94" s="153"/>
      <c r="F94" s="151">
        <f>ROUND('DRIs DATA'!F16/'DRIs DATA'!C16*100,2)</f>
        <v>81.75</v>
      </c>
      <c r="G94" s="151"/>
      <c r="H94" s="153" t="s">
        <v>167</v>
      </c>
      <c r="I94" s="153"/>
      <c r="J94" s="154"/>
      <c r="L94" s="155" t="s">
        <v>171</v>
      </c>
      <c r="M94" s="153"/>
      <c r="N94" s="153"/>
      <c r="O94" s="153"/>
      <c r="P94" s="153"/>
      <c r="Q94" s="23">
        <f>ROUND('DRIs DATA'!M16/'DRIs DATA'!K16*100,2)</f>
        <v>156.85</v>
      </c>
      <c r="R94" s="153" t="s">
        <v>167</v>
      </c>
      <c r="S94" s="153"/>
      <c r="T94" s="154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39" t="s">
        <v>180</v>
      </c>
      <c r="C96" s="140"/>
      <c r="D96" s="140"/>
      <c r="E96" s="140"/>
      <c r="F96" s="140"/>
      <c r="G96" s="140"/>
      <c r="H96" s="140"/>
      <c r="I96" s="140"/>
      <c r="J96" s="141"/>
      <c r="L96" s="145" t="s">
        <v>173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4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4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4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4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4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6" t="s">
        <v>193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4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7" t="s">
        <v>264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265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4">
      <c r="B121" s="43" t="s">
        <v>171</v>
      </c>
      <c r="C121" s="16"/>
      <c r="D121" s="16"/>
      <c r="E121" s="15"/>
      <c r="F121" s="151">
        <f>ROUND('DRIs DATA'!F26/'DRIs DATA'!C26*100,2)</f>
        <v>80.42</v>
      </c>
      <c r="G121" s="151"/>
      <c r="H121" s="153" t="s">
        <v>166</v>
      </c>
      <c r="I121" s="153"/>
      <c r="J121" s="154"/>
      <c r="L121" s="42" t="s">
        <v>171</v>
      </c>
      <c r="M121" s="20"/>
      <c r="N121" s="20"/>
      <c r="O121" s="23"/>
      <c r="P121" s="6"/>
      <c r="Q121" s="58">
        <f>ROUND('DRIs DATA'!AH26/'DRIs DATA'!AE26*100,2)</f>
        <v>146.28</v>
      </c>
      <c r="R121" s="153" t="s">
        <v>166</v>
      </c>
      <c r="S121" s="153"/>
      <c r="T121" s="154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2" t="s">
        <v>174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269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4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4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4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4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thickBot="1" x14ac:dyDescent="0.4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6" t="s">
        <v>262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263</v>
      </c>
      <c r="P130" s="127"/>
      <c r="Q130" s="127"/>
      <c r="R130" s="127"/>
      <c r="S130" s="127"/>
      <c r="T130" s="128"/>
    </row>
    <row r="131" spans="2:21" ht="18" customHeight="1" thickBot="1" x14ac:dyDescent="0.4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6" t="s">
        <v>194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4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7" t="s">
        <v>266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176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4">
      <c r="B172" s="42" t="s">
        <v>171</v>
      </c>
      <c r="C172" s="20"/>
      <c r="D172" s="20"/>
      <c r="E172" s="6"/>
      <c r="F172" s="151">
        <f>ROUND('DRIs DATA'!F36/'DRIs DATA'!C36*100,2)</f>
        <v>90.39</v>
      </c>
      <c r="G172" s="15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340.09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2" t="s">
        <v>185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187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4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4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4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4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4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4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4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4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7" t="s">
        <v>267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1">
        <f>ROUND('DRIs DATA'!F46/'DRIs DATA'!C46*100,2)</f>
        <v>150.9</v>
      </c>
      <c r="G197" s="151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2" t="s">
        <v>186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4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4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4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4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4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45">
      <c r="K205" s="10"/>
    </row>
    <row r="206" spans="2:20" ht="18" customHeight="1" x14ac:dyDescent="0.4">
      <c r="B206" s="126" t="s">
        <v>195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4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2" t="s">
        <v>188</v>
      </c>
      <c r="C209" s="152"/>
      <c r="D209" s="152"/>
      <c r="E209" s="152"/>
      <c r="F209" s="152"/>
      <c r="G209" s="152"/>
      <c r="H209" s="152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38" t="s">
        <v>190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2020-04-23T01:46:29Z</cp:lastPrinted>
  <dcterms:created xsi:type="dcterms:W3CDTF">2015-06-13T08:19:18Z</dcterms:created>
  <dcterms:modified xsi:type="dcterms:W3CDTF">2020-04-29T01:24:34Z</dcterms:modified>
</cp:coreProperties>
</file>