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<sst xmlns="http://schemas.openxmlformats.org/spreadsheetml/2006/main" count="692" uniqueCount="344">
  <si>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</si>
  <si>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</si>
  <si>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</si>
  <si>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</si>
  <si>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</si>
  <si>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</si>
  <si>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</si>
  <si>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</si>
  <si>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</si>
  <si>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</si>
  <si>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</si>
  <si>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</si>
  <si>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</si>
  <si>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</si>
  <si>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</si>
  <si>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</si>
  <si>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</si>
  <si>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</si>
  <si>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</si>
  <si>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</si>
  <si>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</si>
  <si>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</si>
  <si>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</si>
  <si>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</si>
  <si>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</si>
  <si>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</si>
  <si>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</si>
  <si>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</si>
  <si>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</si>
  <si>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</si>
  <si>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</si>
  <si>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</si>
  <si>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</si>
  <si>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</si>
  <si>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</si>
  <si>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</si>
  <si>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</si>
  <si>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</si>
  <si>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</si>
  <si>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</si>
  <si>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</si>
  <si>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</si>
  <si>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</si>
  <si>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</si>
  <si>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</si>
  <si>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</si>
  <si>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</si>
  <si>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</si>
  <si>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</si>
  <si>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</si>
  <si>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</si>
  <si>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</si>
  <si>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</si>
  <si>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</si>
  <si>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</si>
  <si>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</si>
  <si>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</si>
  <si>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</si>
  <si>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</si>
  <si>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</si>
  <si>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</si>
  <si>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</si>
  <si>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</si>
  <si>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</si>
  <si>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</si>
  <si>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</si>
  <si>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</si>
  <si>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</si>
  <si>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</si>
  <si>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</si>
  <si>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</si>
  <si>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</si>
  <si>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</si>
  <si>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</si>
  <si>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</si>
  <si>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</si>
  <si>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</si>
  <si>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</si>
  <si>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</si>
  <si>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</si>
  <si>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</si>
  <si>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</si>
  <si>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</si>
  <si>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</si>
  <si>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</si>
  <si>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</si>
  <si>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</si>
  <si>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</si>
  <si>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</si>
  <si>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</si>
  <si>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</si>
  <si>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</si>
  <si>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</si>
  <si>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</si>
  <si>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</si>
  <si>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</si>
  <si>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</si>
  <si>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</si>
  <si>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</si>
  <si>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</si>
  <si>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</si>
  <si>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</si>
  <si>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</si>
  <si>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</si>
  <si>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</si>
  <si>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</si>
  <si>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</si>
  <si>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</si>
  <si>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</si>
  <si>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</si>
  <si>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</si>
  <si>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</si>
  <si>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</si>
  <si>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</si>
  <si>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</si>
  <si>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</si>
  <si>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</si>
  <si>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</si>
  <si>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</si>
  <si>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</si>
  <si>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</si>
  <si>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</si>
  <si>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</si>
  <si>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</si>
  <si>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</si>
  <si>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</si>
  <si>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</si>
  <si>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</si>
  <si>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</si>
  <si>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</si>
  <si>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</si>
  <si>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</si>
  <si>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</si>
  <si>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</si>
  <si>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</si>
  <si>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</si>
  <si>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</si>
  <si>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</si>
  <si>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</si>
  <si>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</si>
  <si>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</si>
  <si>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</si>
  <si>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</si>
  <si>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</si>
  <si>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</si>
  <si>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</si>
  <si>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</si>
  <si>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</si>
  <si>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</si>
  <si>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</si>
  <si>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</si>
  <si>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</si>
  <si>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</si>
  <si>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</si>
  <si>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</si>
  <si>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</si>
  <si>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</si>
  <si>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</si>
  <si>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</si>
  <si>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</si>
  <si>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</si>
  <si>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</si>
  <si>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</si>
  <si>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</si>
  <si>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</si>
  <si>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</si>
  <si>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</si>
  <si>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</si>
  <si>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</si>
  <si>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</si>
  <si>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</si>
  <si>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</si>
  <si>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</si>
  <si>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</si>
  <si>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</si>
  <si>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</si>
  <si>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</si>
  <si>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</si>
  <si>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</si>
  <si>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</si>
  <si>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</si>
  <si>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</si>
  <si>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</si>
  <si>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</si>
  <si>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</si>
  <si>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</si>
  <si>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</si>
  <si>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</si>
  <si>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</si>
  <si>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</si>
  <si>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</si>
  <si>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</si>
  <si>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</si>
  <si>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</si>
  <si>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</si>
  <si>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</si>
  <si>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</si>
  <si>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</si>
  <si>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</si>
  <si>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</si>
  <si>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</si>
  <si>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</si>
  <si>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</si>
  <si>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</si>
  <si>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</si>
  <si>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</si>
  <si>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</si>
  <si>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</si>
  <si>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</si>
  <si>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</si>
  <si>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</si>
  <si>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</si>
  <si>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</si>
  <si>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</si>
  <si>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</si>
  <si>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</si>
  <si>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</si>
  <si>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</si>
  <si>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</si>
  <si>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</si>
  <si>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</si>
  <si>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</si>
  <si>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</si>
  <si>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</si>
  <si>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</si>
  <si>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</si>
  <si>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</si>
  <si>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</si>
  <si>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</si>
  <si>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</si>
  <si>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</si>
  <si>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</si>
  <si>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</si>
  <si>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</si>
  <si>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</si>
  <si>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</si>
  <si>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</si>
  <si>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</si>
  <si>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</si>
  <si>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</si>
  <si>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</si>
  <si>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</si>
  <si>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</si>
  <si>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</si>
  <si>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</si>
  <si>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</si>
  <si>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</si>
  <si>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</si>
  <si>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</si>
  <si>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</si>
  <si>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</si>
  <si>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</si>
  <si>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</si>
  <si>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</si>
  <si>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</si>
  <si>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</si>
  <si>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</si>
  <si>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</si>
  <si>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</si>
  <si>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</si>
  <si>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</si>
  <si>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</si>
  <si>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</si>
  <si>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</si>
  <si>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</si>
  <si>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</si>
  <si>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</si>
  <si>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</si>
  <si>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</si>
  <si>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</si>
  <si>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</si>
  <si>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</si>
  <si>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</si>
  <si>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</si>
  <si>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</si>
  <si>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</si>
  <si>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</si>
  <si>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</si>
  <si>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</si>
  <si>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</si>
  <si>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</si>
  <si>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</si>
  <si>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</si>
  <si>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</si>
  <si>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</si>
  <si>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</si>
  <si>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</si>
  <si>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</si>
  <si>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</si>
  <si>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</si>
  <si>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</si>
  <si>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섭취량</t>
    <phoneticPr fontId="1" type="noConversion"/>
  </si>
  <si>
    <t>n-3불포화</t>
    <phoneticPr fontId="1" type="noConversion"/>
  </si>
  <si>
    <t>상한섭취량</t>
    <phoneticPr fontId="1" type="noConversion"/>
  </si>
  <si>
    <t>단백질(g/일)</t>
    <phoneticPr fontId="1" type="noConversion"/>
  </si>
  <si>
    <t>(설문지 : FFQ 95문항 설문지, 사용자 : 진수태, ID : H1900204)</t>
  </si>
  <si>
    <t>2020년 05월 13일 10:27:17</t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</si>
  <si>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</si>
  <si>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</si>
  <si>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</si>
  <si>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</si>
  <si>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</si>
  <si>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</si>
  <si>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</si>
  <si>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</si>
  <si>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</si>
  <si>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</si>
  <si>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</si>
  <si>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</si>
  <si>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</si>
  <si>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</si>
  <si>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</si>
  <si>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</si>
  <si>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</si>
  <si>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</si>
  <si>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</si>
  <si>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</si>
  <si>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</si>
  <si>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</si>
  <si>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</si>
  <si>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</si>
  <si>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</si>
  <si>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</si>
  <si>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</si>
  <si>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</si>
  <si>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</si>
  <si>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</si>
  <si>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</si>
  <si>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</si>
  <si>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</si>
  <si>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</si>
  <si>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</si>
  <si>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</si>
  <si>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</si>
  <si>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</si>
  <si>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</si>
  <si>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</si>
  <si>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</si>
  <si>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</si>
  <si>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</si>
  <si>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</si>
  <si>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</si>
  <si>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H1900204</t>
  </si>
  <si>
    <t>진수태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</si>
</sst>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190.92685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87080"/>
        <c:axId val="443688256"/>
      </c:barChart>
      <c:catAx>
        <c:axId val="44368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88256"/>
        <c:crosses val="autoZero"/>
        <c:auto val="1"/>
        <c:lblAlgn val="ctr"/>
        <c:lblOffset val="100"/>
        <c:noMultiLvlLbl val="0"/>
      </c:catAx>
      <c:valAx>
        <c:axId val="44368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8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5.6821523000000003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378760"/>
        <c:axId val="397378368"/>
      </c:barChart>
      <c:catAx>
        <c:axId val="397378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378368"/>
        <c:crosses val="autoZero"/>
        <c:auto val="1"/>
        <c:lblAlgn val="ctr"/>
        <c:lblOffset val="100"/>
        <c:noMultiLvlLbl val="0"/>
      </c:catAx>
      <c:valAx>
        <c:axId val="397378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37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2.1325980000000002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376800"/>
        <c:axId val="397377584"/>
      </c:barChart>
      <c:catAx>
        <c:axId val="39737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377584"/>
        <c:crosses val="autoZero"/>
        <c:auto val="1"/>
        <c:lblAlgn val="ctr"/>
        <c:lblOffset val="100"/>
        <c:noMultiLvlLbl val="0"/>
      </c:catAx>
      <c:valAx>
        <c:axId val="397377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37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2835.7296999999999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221656"/>
        <c:axId val="440221264"/>
      </c:barChart>
      <c:catAx>
        <c:axId val="44022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221264"/>
        <c:crosses val="autoZero"/>
        <c:auto val="1"/>
        <c:lblAlgn val="ctr"/>
        <c:lblOffset val="100"/>
        <c:noMultiLvlLbl val="0"/>
      </c:catAx>
      <c:valAx>
        <c:axId val="44022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22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6312.0693000000001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220480"/>
        <c:axId val="440220088"/>
      </c:barChart>
      <c:catAx>
        <c:axId val="44022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220088"/>
        <c:crosses val="autoZero"/>
        <c:auto val="1"/>
        <c:lblAlgn val="ctr"/>
        <c:lblOffset val="100"/>
        <c:noMultiLvlLbl val="0"/>
      </c:catAx>
      <c:valAx>
        <c:axId val="4402200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2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124.47574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219304"/>
        <c:axId val="440225576"/>
      </c:barChart>
      <c:catAx>
        <c:axId val="44021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225576"/>
        <c:crosses val="autoZero"/>
        <c:auto val="1"/>
        <c:lblAlgn val="ctr"/>
        <c:lblOffset val="100"/>
        <c:noMultiLvlLbl val="0"/>
      </c:catAx>
      <c:valAx>
        <c:axId val="440225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21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319.11403999999999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222832"/>
        <c:axId val="440225184"/>
      </c:barChart>
      <c:catAx>
        <c:axId val="44022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225184"/>
        <c:crosses val="autoZero"/>
        <c:auto val="1"/>
        <c:lblAlgn val="ctr"/>
        <c:lblOffset val="100"/>
        <c:noMultiLvlLbl val="0"/>
      </c:catAx>
      <c:valAx>
        <c:axId val="440225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22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29.092058000000002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226360"/>
        <c:axId val="440226752"/>
      </c:barChart>
      <c:catAx>
        <c:axId val="44022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226752"/>
        <c:crosses val="autoZero"/>
        <c:auto val="1"/>
        <c:lblAlgn val="ctr"/>
        <c:lblOffset val="100"/>
        <c:noMultiLvlLbl val="0"/>
      </c:catAx>
      <c:valAx>
        <c:axId val="440226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22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1771.9259999999999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667304"/>
        <c:axId val="394664560"/>
      </c:barChart>
      <c:catAx>
        <c:axId val="39466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664560"/>
        <c:crosses val="autoZero"/>
        <c:auto val="1"/>
        <c:lblAlgn val="ctr"/>
        <c:lblOffset val="100"/>
        <c:noMultiLvlLbl val="0"/>
      </c:catAx>
      <c:valAx>
        <c:axId val="3946645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66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0.39429714999999999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665344"/>
        <c:axId val="394665736"/>
      </c:barChart>
      <c:catAx>
        <c:axId val="39466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665736"/>
        <c:crosses val="autoZero"/>
        <c:auto val="1"/>
        <c:lblAlgn val="ctr"/>
        <c:lblOffset val="100"/>
        <c:noMultiLvlLbl val="0"/>
      </c:catAx>
      <c:valAx>
        <c:axId val="394665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66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5.5185269999999997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666520"/>
        <c:axId val="394666912"/>
      </c:barChart>
      <c:catAx>
        <c:axId val="39466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666912"/>
        <c:crosses val="autoZero"/>
        <c:auto val="1"/>
        <c:lblAlgn val="ctr"/>
        <c:lblOffset val="100"/>
        <c:noMultiLvlLbl val="0"/>
      </c:catAx>
      <c:valAx>
        <c:axId val="394666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66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43.626353999999999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89040"/>
        <c:axId val="443689432"/>
      </c:barChart>
      <c:catAx>
        <c:axId val="44368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89432"/>
        <c:crosses val="autoZero"/>
        <c:auto val="1"/>
        <c:lblAlgn val="ctr"/>
        <c:lblOffset val="100"/>
        <c:noMultiLvlLbl val="0"/>
      </c:catAx>
      <c:valAx>
        <c:axId val="443689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8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550.80817000000002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165560"/>
        <c:axId val="440165952"/>
      </c:barChart>
      <c:catAx>
        <c:axId val="44016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165952"/>
        <c:crosses val="autoZero"/>
        <c:auto val="1"/>
        <c:lblAlgn val="ctr"/>
        <c:lblOffset val="100"/>
        <c:noMultiLvlLbl val="0"/>
      </c:catAx>
      <c:valAx>
        <c:axId val="440165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16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233.05981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166344"/>
        <c:axId val="440166736"/>
      </c:barChart>
      <c:catAx>
        <c:axId val="44016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166736"/>
        <c:crosses val="autoZero"/>
        <c:auto val="1"/>
        <c:lblAlgn val="ctr"/>
        <c:lblOffset val="100"/>
        <c:noMultiLvlLbl val="0"/>
      </c:catAx>
      <c:valAx>
        <c:axId val="44016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16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6.524</c:v>
                </c:pt>
                <c:pt idx="1">
                  <c:v>14.537000000000001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37585680"/>
        <c:axId val="337586072"/>
      </c:barChart>
      <c:catAx>
        <c:axId val="33758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586072"/>
        <c:crosses val="autoZero"/>
        <c:auto val="1"/>
        <c:lblAlgn val="ctr"/>
        <c:lblOffset val="100"/>
        <c:noMultiLvlLbl val="0"/>
      </c:catAx>
      <c:valAx>
        <c:axId val="33758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758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37.659410000000001</c:v>
                </c:pt>
                <c:pt idx="1">
                  <c:v>47.722029999999997</c:v>
                </c:pt>
                <c:pt idx="2">
                  <c:v>30.800156000000001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1066.1384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7587248"/>
        <c:axId val="397403696"/>
      </c:barChart>
      <c:catAx>
        <c:axId val="33758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403696"/>
        <c:crosses val="autoZero"/>
        <c:auto val="1"/>
        <c:lblAlgn val="ctr"/>
        <c:lblOffset val="100"/>
        <c:noMultiLvlLbl val="0"/>
      </c:catAx>
      <c:valAx>
        <c:axId val="397403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758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40.376216999999997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404480"/>
        <c:axId val="397404872"/>
      </c:barChart>
      <c:catAx>
        <c:axId val="39740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404872"/>
        <c:crosses val="autoZero"/>
        <c:auto val="1"/>
        <c:lblAlgn val="ctr"/>
        <c:lblOffset val="100"/>
        <c:noMultiLvlLbl val="0"/>
      </c:catAx>
      <c:valAx>
        <c:axId val="39740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4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63.17</c:v>
                </c:pt>
                <c:pt idx="1">
                  <c:v>14.611000000000001</c:v>
                </c:pt>
                <c:pt idx="2">
                  <c:v>22.219000000000001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38675888"/>
        <c:axId val="338676280"/>
      </c:barChart>
      <c:catAx>
        <c:axId val="33867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676280"/>
        <c:crosses val="autoZero"/>
        <c:auto val="1"/>
        <c:lblAlgn val="ctr"/>
        <c:lblOffset val="100"/>
        <c:noMultiLvlLbl val="0"/>
      </c:catAx>
      <c:valAx>
        <c:axId val="33867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67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4457.8842999999997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677064"/>
        <c:axId val="338677456"/>
      </c:barChart>
      <c:catAx>
        <c:axId val="33867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677456"/>
        <c:crosses val="autoZero"/>
        <c:auto val="1"/>
        <c:lblAlgn val="ctr"/>
        <c:lblOffset val="100"/>
        <c:noMultiLvlLbl val="0"/>
      </c:catAx>
      <c:valAx>
        <c:axId val="338677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67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173.37039999999999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678240"/>
        <c:axId val="338678632"/>
      </c:barChart>
      <c:catAx>
        <c:axId val="33867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678632"/>
        <c:crosses val="autoZero"/>
        <c:auto val="1"/>
        <c:lblAlgn val="ctr"/>
        <c:lblOffset val="100"/>
        <c:noMultiLvlLbl val="0"/>
      </c:catAx>
      <c:valAx>
        <c:axId val="33867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67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940.29674999999997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679416"/>
        <c:axId val="339426040"/>
      </c:barChart>
      <c:catAx>
        <c:axId val="33867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426040"/>
        <c:crosses val="autoZero"/>
        <c:auto val="1"/>
        <c:lblAlgn val="ctr"/>
        <c:lblOffset val="100"/>
        <c:noMultiLvlLbl val="0"/>
      </c:catAx>
      <c:valAx>
        <c:axId val="339426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67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11.452197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89824"/>
        <c:axId val="443690608"/>
      </c:barChart>
      <c:catAx>
        <c:axId val="44368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90608"/>
        <c:crosses val="autoZero"/>
        <c:auto val="1"/>
        <c:lblAlgn val="ctr"/>
        <c:lblOffset val="100"/>
        <c:noMultiLvlLbl val="0"/>
      </c:catAx>
      <c:valAx>
        <c:axId val="44369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9763.9609999999993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9426824"/>
        <c:axId val="339427216"/>
      </c:barChart>
      <c:catAx>
        <c:axId val="33942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427216"/>
        <c:crosses val="autoZero"/>
        <c:auto val="1"/>
        <c:lblAlgn val="ctr"/>
        <c:lblOffset val="100"/>
        <c:noMultiLvlLbl val="0"/>
      </c:catAx>
      <c:valAx>
        <c:axId val="33942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942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35.750549999999997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9428000"/>
        <c:axId val="339428392"/>
      </c:barChart>
      <c:catAx>
        <c:axId val="33942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428392"/>
        <c:crosses val="autoZero"/>
        <c:auto val="1"/>
        <c:lblAlgn val="ctr"/>
        <c:lblOffset val="100"/>
        <c:noMultiLvlLbl val="0"/>
      </c:catAx>
      <c:valAx>
        <c:axId val="339428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942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6.1751060000000004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9429176"/>
        <c:axId val="339429568"/>
      </c:barChart>
      <c:catAx>
        <c:axId val="33942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429568"/>
        <c:crosses val="autoZero"/>
        <c:auto val="1"/>
        <c:lblAlgn val="ctr"/>
        <c:lblOffset val="100"/>
        <c:noMultiLvlLbl val="0"/>
      </c:catAx>
      <c:valAx>
        <c:axId val="339429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942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484.2054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85120"/>
        <c:axId val="443685512"/>
      </c:barChart>
      <c:catAx>
        <c:axId val="44368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85512"/>
        <c:crosses val="autoZero"/>
        <c:auto val="1"/>
        <c:lblAlgn val="ctr"/>
        <c:lblOffset val="100"/>
        <c:noMultiLvlLbl val="0"/>
      </c:catAx>
      <c:valAx>
        <c:axId val="44368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3.3295302000000002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86296"/>
        <c:axId val="397377192"/>
      </c:barChart>
      <c:catAx>
        <c:axId val="44368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377192"/>
        <c:crosses val="autoZero"/>
        <c:auto val="1"/>
        <c:lblAlgn val="ctr"/>
        <c:lblOffset val="100"/>
        <c:noMultiLvlLbl val="0"/>
      </c:catAx>
      <c:valAx>
        <c:axId val="397377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8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42.456609999999998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383464"/>
        <c:axId val="397383072"/>
      </c:barChart>
      <c:catAx>
        <c:axId val="39738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383072"/>
        <c:crosses val="autoZero"/>
        <c:auto val="1"/>
        <c:lblAlgn val="ctr"/>
        <c:lblOffset val="100"/>
        <c:noMultiLvlLbl val="0"/>
      </c:catAx>
      <c:valAx>
        <c:axId val="39738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38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6.1751060000000004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382288"/>
        <c:axId val="397381896"/>
      </c:barChart>
      <c:catAx>
        <c:axId val="39738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381896"/>
        <c:crosses val="autoZero"/>
        <c:auto val="1"/>
        <c:lblAlgn val="ctr"/>
        <c:lblOffset val="100"/>
        <c:noMultiLvlLbl val="0"/>
      </c:catAx>
      <c:valAx>
        <c:axId val="39738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38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1095.9698000000001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381112"/>
        <c:axId val="397380720"/>
      </c:barChart>
      <c:catAx>
        <c:axId val="39738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380720"/>
        <c:crosses val="autoZero"/>
        <c:auto val="1"/>
        <c:lblAlgn val="ctr"/>
        <c:lblOffset val="100"/>
        <c:noMultiLvlLbl val="0"/>
      </c:catAx>
      <c:valAx>
        <c:axId val="39738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38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26.730232000000001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379936"/>
        <c:axId val="397379544"/>
      </c:barChart>
      <c:catAx>
        <c:axId val="39737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379544"/>
        <c:crosses val="autoZero"/>
        <c:auto val="1"/>
        <c:lblAlgn val="ctr"/>
        <c:lblOffset val="100"/>
        <c:noMultiLvlLbl val="0"/>
      </c:catAx>
      <c:valAx>
        <c:axId val="39737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37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진수태, ID : H1900204)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13일 10:27:17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2400</v>
      </c>
      <c r="C6" s="59">
        <f>'DRIs DATA 입력'!C6</f>
        <v>4457.8842999999997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190.92685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43.626353999999999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63.17</v>
      </c>
      <c r="G8" s="59">
        <f>'DRIs DATA 입력'!G8</f>
        <v>14.611000000000001</v>
      </c>
      <c r="H8" s="59">
        <f>'DRIs DATA 입력'!H8</f>
        <v>22.219000000000001</v>
      </c>
      <c r="I8" s="46"/>
      <c r="J8" s="59" t="s">
        <v>216</v>
      </c>
      <c r="K8" s="59">
        <f>'DRIs DATA 입력'!K8</f>
        <v>6.524</v>
      </c>
      <c r="L8" s="59">
        <f>'DRIs DATA 입력'!L8</f>
        <v>14.537000000000001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1066.1384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40.376216999999997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11.452197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484.2054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173.37039999999999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4.1323394999999996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3.3295302000000002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42.456609999999998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6.1751060000000004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1095.9698000000001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26.730232000000001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5.6821523000000003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2.1325980000000002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940.29674999999997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2835.7296999999999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9763.9609999999993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6312.0693000000001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124.47574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319.11403999999999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35.750549999999997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29.092058000000002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1771.9259999999999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0.39429714999999999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5.5185269999999997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550.80817000000002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233.05981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295</v>
      </c>
      <c r="G1" s="62" t="s">
        <v>288</v>
      </c>
      <c r="H1" s="61" t="s">
        <v>296</v>
      </c>
    </row>
    <row r="3" spans="1:27" x14ac:dyDescent="0.4">
      <c r="A3" s="68" t="s">
        <v>289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290</v>
      </c>
      <c r="B4" s="67"/>
      <c r="C4" s="67"/>
      <c r="E4" s="69" t="s">
        <v>276</v>
      </c>
      <c r="F4" s="70"/>
      <c r="G4" s="70"/>
      <c r="H4" s="71"/>
      <c r="J4" s="69" t="s">
        <v>277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278</v>
      </c>
      <c r="V4" s="67"/>
      <c r="W4" s="67"/>
      <c r="X4" s="67"/>
      <c r="Y4" s="67"/>
      <c r="Z4" s="67"/>
    </row>
    <row r="5" spans="1:27" x14ac:dyDescent="0.4">
      <c r="A5" s="65"/>
      <c r="B5" s="65" t="s">
        <v>279</v>
      </c>
      <c r="C5" s="65" t="s">
        <v>291</v>
      </c>
      <c r="E5" s="65"/>
      <c r="F5" s="65" t="s">
        <v>50</v>
      </c>
      <c r="G5" s="65" t="s">
        <v>280</v>
      </c>
      <c r="H5" s="65" t="s">
        <v>46</v>
      </c>
      <c r="J5" s="65"/>
      <c r="K5" s="65" t="s">
        <v>292</v>
      </c>
      <c r="L5" s="65" t="s">
        <v>281</v>
      </c>
      <c r="N5" s="65"/>
      <c r="O5" s="65" t="s">
        <v>282</v>
      </c>
      <c r="P5" s="65" t="s">
        <v>283</v>
      </c>
      <c r="Q5" s="65" t="s">
        <v>284</v>
      </c>
      <c r="R5" s="65" t="s">
        <v>293</v>
      </c>
      <c r="S5" s="65" t="s">
        <v>291</v>
      </c>
      <c r="U5" s="65"/>
      <c r="V5" s="65" t="s">
        <v>282</v>
      </c>
      <c r="W5" s="65" t="s">
        <v>283</v>
      </c>
      <c r="X5" s="65" t="s">
        <v>284</v>
      </c>
      <c r="Y5" s="65" t="s">
        <v>293</v>
      </c>
      <c r="Z5" s="65" t="s">
        <v>291</v>
      </c>
    </row>
    <row r="6" spans="1:27" x14ac:dyDescent="0.4">
      <c r="A6" s="65" t="s">
        <v>290</v>
      </c>
      <c r="B6" s="65">
        <v>2400</v>
      </c>
      <c r="C6" s="65">
        <v>4457.8842999999997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294</v>
      </c>
      <c r="O6" s="65">
        <v>50</v>
      </c>
      <c r="P6" s="65">
        <v>60</v>
      </c>
      <c r="Q6" s="65">
        <v>0</v>
      </c>
      <c r="R6" s="65">
        <v>0</v>
      </c>
      <c r="S6" s="65">
        <v>190.92685</v>
      </c>
      <c r="U6" s="65" t="s">
        <v>297</v>
      </c>
      <c r="V6" s="65">
        <v>0</v>
      </c>
      <c r="W6" s="65">
        <v>0</v>
      </c>
      <c r="X6" s="65">
        <v>25</v>
      </c>
      <c r="Y6" s="65">
        <v>0</v>
      </c>
      <c r="Z6" s="65">
        <v>43.626353999999999</v>
      </c>
    </row>
    <row r="7" spans="1:27" x14ac:dyDescent="0.4">
      <c r="E7" s="65" t="s">
        <v>298</v>
      </c>
      <c r="F7" s="65">
        <v>65</v>
      </c>
      <c r="G7" s="65">
        <v>30</v>
      </c>
      <c r="H7" s="65">
        <v>20</v>
      </c>
      <c r="J7" s="65" t="s">
        <v>298</v>
      </c>
      <c r="K7" s="65">
        <v>1</v>
      </c>
      <c r="L7" s="65">
        <v>10</v>
      </c>
    </row>
    <row r="8" spans="1:27" x14ac:dyDescent="0.4">
      <c r="E8" s="65" t="s">
        <v>299</v>
      </c>
      <c r="F8" s="65">
        <v>63.17</v>
      </c>
      <c r="G8" s="65">
        <v>14.611000000000001</v>
      </c>
      <c r="H8" s="65">
        <v>22.219000000000001</v>
      </c>
      <c r="J8" s="65" t="s">
        <v>299</v>
      </c>
      <c r="K8" s="65">
        <v>6.524</v>
      </c>
      <c r="L8" s="65">
        <v>14.537000000000001</v>
      </c>
    </row>
    <row r="13" spans="1:27" x14ac:dyDescent="0.4">
      <c r="A13" s="66" t="s">
        <v>300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301</v>
      </c>
      <c r="B14" s="67"/>
      <c r="C14" s="67"/>
      <c r="D14" s="67"/>
      <c r="E14" s="67"/>
      <c r="F14" s="67"/>
      <c r="H14" s="67" t="s">
        <v>302</v>
      </c>
      <c r="I14" s="67"/>
      <c r="J14" s="67"/>
      <c r="K14" s="67"/>
      <c r="L14" s="67"/>
      <c r="M14" s="67"/>
      <c r="O14" s="67" t="s">
        <v>303</v>
      </c>
      <c r="P14" s="67"/>
      <c r="Q14" s="67"/>
      <c r="R14" s="67"/>
      <c r="S14" s="67"/>
      <c r="T14" s="67"/>
      <c r="V14" s="67" t="s">
        <v>304</v>
      </c>
      <c r="W14" s="67"/>
      <c r="X14" s="67"/>
      <c r="Y14" s="67"/>
      <c r="Z14" s="67"/>
      <c r="AA14" s="67"/>
    </row>
    <row r="15" spans="1:27" x14ac:dyDescent="0.4">
      <c r="A15" s="65"/>
      <c r="B15" s="65" t="s">
        <v>282</v>
      </c>
      <c r="C15" s="65" t="s">
        <v>283</v>
      </c>
      <c r="D15" s="65" t="s">
        <v>284</v>
      </c>
      <c r="E15" s="65" t="s">
        <v>293</v>
      </c>
      <c r="F15" s="65" t="s">
        <v>291</v>
      </c>
      <c r="H15" s="65"/>
      <c r="I15" s="65" t="s">
        <v>282</v>
      </c>
      <c r="J15" s="65" t="s">
        <v>283</v>
      </c>
      <c r="K15" s="65" t="s">
        <v>284</v>
      </c>
      <c r="L15" s="65" t="s">
        <v>293</v>
      </c>
      <c r="M15" s="65" t="s">
        <v>291</v>
      </c>
      <c r="O15" s="65"/>
      <c r="P15" s="65" t="s">
        <v>282</v>
      </c>
      <c r="Q15" s="65" t="s">
        <v>283</v>
      </c>
      <c r="R15" s="65" t="s">
        <v>284</v>
      </c>
      <c r="S15" s="65" t="s">
        <v>293</v>
      </c>
      <c r="T15" s="65" t="s">
        <v>291</v>
      </c>
      <c r="V15" s="65"/>
      <c r="W15" s="65" t="s">
        <v>282</v>
      </c>
      <c r="X15" s="65" t="s">
        <v>283</v>
      </c>
      <c r="Y15" s="65" t="s">
        <v>284</v>
      </c>
      <c r="Z15" s="65" t="s">
        <v>293</v>
      </c>
      <c r="AA15" s="65" t="s">
        <v>291</v>
      </c>
    </row>
    <row r="16" spans="1:27" x14ac:dyDescent="0.4">
      <c r="A16" s="65" t="s">
        <v>305</v>
      </c>
      <c r="B16" s="65">
        <v>550</v>
      </c>
      <c r="C16" s="65">
        <v>750</v>
      </c>
      <c r="D16" s="65">
        <v>0</v>
      </c>
      <c r="E16" s="65">
        <v>3000</v>
      </c>
      <c r="F16" s="65">
        <v>1066.1384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40.376216999999997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11.452197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484.2054</v>
      </c>
    </row>
    <row r="23" spans="1:62" x14ac:dyDescent="0.4">
      <c r="A23" s="66" t="s">
        <v>306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307</v>
      </c>
      <c r="B24" s="67"/>
      <c r="C24" s="67"/>
      <c r="D24" s="67"/>
      <c r="E24" s="67"/>
      <c r="F24" s="67"/>
      <c r="H24" s="67" t="s">
        <v>308</v>
      </c>
      <c r="I24" s="67"/>
      <c r="J24" s="67"/>
      <c r="K24" s="67"/>
      <c r="L24" s="67"/>
      <c r="M24" s="67"/>
      <c r="O24" s="67" t="s">
        <v>309</v>
      </c>
      <c r="P24" s="67"/>
      <c r="Q24" s="67"/>
      <c r="R24" s="67"/>
      <c r="S24" s="67"/>
      <c r="T24" s="67"/>
      <c r="V24" s="67" t="s">
        <v>310</v>
      </c>
      <c r="W24" s="67"/>
      <c r="X24" s="67"/>
      <c r="Y24" s="67"/>
      <c r="Z24" s="67"/>
      <c r="AA24" s="67"/>
      <c r="AC24" s="67" t="s">
        <v>311</v>
      </c>
      <c r="AD24" s="67"/>
      <c r="AE24" s="67"/>
      <c r="AF24" s="67"/>
      <c r="AG24" s="67"/>
      <c r="AH24" s="67"/>
      <c r="AJ24" s="67" t="s">
        <v>312</v>
      </c>
      <c r="AK24" s="67"/>
      <c r="AL24" s="67"/>
      <c r="AM24" s="67"/>
      <c r="AN24" s="67"/>
      <c r="AO24" s="67"/>
      <c r="AQ24" s="67" t="s">
        <v>313</v>
      </c>
      <c r="AR24" s="67"/>
      <c r="AS24" s="67"/>
      <c r="AT24" s="67"/>
      <c r="AU24" s="67"/>
      <c r="AV24" s="67"/>
      <c r="AX24" s="67" t="s">
        <v>314</v>
      </c>
      <c r="AY24" s="67"/>
      <c r="AZ24" s="67"/>
      <c r="BA24" s="67"/>
      <c r="BB24" s="67"/>
      <c r="BC24" s="67"/>
      <c r="BE24" s="67" t="s">
        <v>315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316</v>
      </c>
      <c r="C25" s="65" t="s">
        <v>317</v>
      </c>
      <c r="D25" s="65" t="s">
        <v>318</v>
      </c>
      <c r="E25" s="65" t="s">
        <v>319</v>
      </c>
      <c r="F25" s="65" t="s">
        <v>320</v>
      </c>
      <c r="H25" s="65"/>
      <c r="I25" s="65" t="s">
        <v>316</v>
      </c>
      <c r="J25" s="65" t="s">
        <v>317</v>
      </c>
      <c r="K25" s="65" t="s">
        <v>318</v>
      </c>
      <c r="L25" s="65" t="s">
        <v>319</v>
      </c>
      <c r="M25" s="65" t="s">
        <v>320</v>
      </c>
      <c r="O25" s="65"/>
      <c r="P25" s="65" t="s">
        <v>316</v>
      </c>
      <c r="Q25" s="65" t="s">
        <v>317</v>
      </c>
      <c r="R25" s="65" t="s">
        <v>318</v>
      </c>
      <c r="S25" s="65" t="s">
        <v>319</v>
      </c>
      <c r="T25" s="65" t="s">
        <v>320</v>
      </c>
      <c r="V25" s="65"/>
      <c r="W25" s="65" t="s">
        <v>316</v>
      </c>
      <c r="X25" s="65" t="s">
        <v>317</v>
      </c>
      <c r="Y25" s="65" t="s">
        <v>318</v>
      </c>
      <c r="Z25" s="65" t="s">
        <v>319</v>
      </c>
      <c r="AA25" s="65" t="s">
        <v>320</v>
      </c>
      <c r="AC25" s="65"/>
      <c r="AD25" s="65" t="s">
        <v>316</v>
      </c>
      <c r="AE25" s="65" t="s">
        <v>317</v>
      </c>
      <c r="AF25" s="65" t="s">
        <v>318</v>
      </c>
      <c r="AG25" s="65" t="s">
        <v>319</v>
      </c>
      <c r="AH25" s="65" t="s">
        <v>320</v>
      </c>
      <c r="AJ25" s="65"/>
      <c r="AK25" s="65" t="s">
        <v>316</v>
      </c>
      <c r="AL25" s="65" t="s">
        <v>317</v>
      </c>
      <c r="AM25" s="65" t="s">
        <v>318</v>
      </c>
      <c r="AN25" s="65" t="s">
        <v>319</v>
      </c>
      <c r="AO25" s="65" t="s">
        <v>320</v>
      </c>
      <c r="AQ25" s="65"/>
      <c r="AR25" s="65" t="s">
        <v>316</v>
      </c>
      <c r="AS25" s="65" t="s">
        <v>317</v>
      </c>
      <c r="AT25" s="65" t="s">
        <v>318</v>
      </c>
      <c r="AU25" s="65" t="s">
        <v>319</v>
      </c>
      <c r="AV25" s="65" t="s">
        <v>320</v>
      </c>
      <c r="AX25" s="65"/>
      <c r="AY25" s="65" t="s">
        <v>316</v>
      </c>
      <c r="AZ25" s="65" t="s">
        <v>317</v>
      </c>
      <c r="BA25" s="65" t="s">
        <v>318</v>
      </c>
      <c r="BB25" s="65" t="s">
        <v>319</v>
      </c>
      <c r="BC25" s="65" t="s">
        <v>320</v>
      </c>
      <c r="BE25" s="65"/>
      <c r="BF25" s="65" t="s">
        <v>316</v>
      </c>
      <c r="BG25" s="65" t="s">
        <v>317</v>
      </c>
      <c r="BH25" s="65" t="s">
        <v>318</v>
      </c>
      <c r="BI25" s="65" t="s">
        <v>319</v>
      </c>
      <c r="BJ25" s="65" t="s">
        <v>320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173.37039999999999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4.1323394999999996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3.3295302000000002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42.456609999999998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6.1751060000000004</v>
      </c>
      <c r="AJ26" s="65" t="s">
        <v>321</v>
      </c>
      <c r="AK26" s="65">
        <v>320</v>
      </c>
      <c r="AL26" s="65">
        <v>400</v>
      </c>
      <c r="AM26" s="65">
        <v>0</v>
      </c>
      <c r="AN26" s="65">
        <v>1000</v>
      </c>
      <c r="AO26" s="65">
        <v>1095.9698000000001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26.730232000000001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5.6821523000000003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2.1325980000000002</v>
      </c>
    </row>
    <row r="33" spans="1:68" x14ac:dyDescent="0.4">
      <c r="A33" s="66" t="s">
        <v>322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323</v>
      </c>
      <c r="B34" s="67"/>
      <c r="C34" s="67"/>
      <c r="D34" s="67"/>
      <c r="E34" s="67"/>
      <c r="F34" s="67"/>
      <c r="H34" s="67" t="s">
        <v>324</v>
      </c>
      <c r="I34" s="67"/>
      <c r="J34" s="67"/>
      <c r="K34" s="67"/>
      <c r="L34" s="67"/>
      <c r="M34" s="67"/>
      <c r="O34" s="67" t="s">
        <v>325</v>
      </c>
      <c r="P34" s="67"/>
      <c r="Q34" s="67"/>
      <c r="R34" s="67"/>
      <c r="S34" s="67"/>
      <c r="T34" s="67"/>
      <c r="V34" s="67" t="s">
        <v>326</v>
      </c>
      <c r="W34" s="67"/>
      <c r="X34" s="67"/>
      <c r="Y34" s="67"/>
      <c r="Z34" s="67"/>
      <c r="AA34" s="67"/>
      <c r="AC34" s="67" t="s">
        <v>327</v>
      </c>
      <c r="AD34" s="67"/>
      <c r="AE34" s="67"/>
      <c r="AF34" s="67"/>
      <c r="AG34" s="67"/>
      <c r="AH34" s="67"/>
      <c r="AJ34" s="67" t="s">
        <v>328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316</v>
      </c>
      <c r="C35" s="65" t="s">
        <v>317</v>
      </c>
      <c r="D35" s="65" t="s">
        <v>318</v>
      </c>
      <c r="E35" s="65" t="s">
        <v>319</v>
      </c>
      <c r="F35" s="65" t="s">
        <v>320</v>
      </c>
      <c r="H35" s="65"/>
      <c r="I35" s="65" t="s">
        <v>316</v>
      </c>
      <c r="J35" s="65" t="s">
        <v>317</v>
      </c>
      <c r="K35" s="65" t="s">
        <v>318</v>
      </c>
      <c r="L35" s="65" t="s">
        <v>319</v>
      </c>
      <c r="M35" s="65" t="s">
        <v>320</v>
      </c>
      <c r="O35" s="65"/>
      <c r="P35" s="65" t="s">
        <v>316</v>
      </c>
      <c r="Q35" s="65" t="s">
        <v>317</v>
      </c>
      <c r="R35" s="65" t="s">
        <v>318</v>
      </c>
      <c r="S35" s="65" t="s">
        <v>319</v>
      </c>
      <c r="T35" s="65" t="s">
        <v>320</v>
      </c>
      <c r="V35" s="65"/>
      <c r="W35" s="65" t="s">
        <v>316</v>
      </c>
      <c r="X35" s="65" t="s">
        <v>317</v>
      </c>
      <c r="Y35" s="65" t="s">
        <v>318</v>
      </c>
      <c r="Z35" s="65" t="s">
        <v>319</v>
      </c>
      <c r="AA35" s="65" t="s">
        <v>320</v>
      </c>
      <c r="AC35" s="65"/>
      <c r="AD35" s="65" t="s">
        <v>316</v>
      </c>
      <c r="AE35" s="65" t="s">
        <v>317</v>
      </c>
      <c r="AF35" s="65" t="s">
        <v>318</v>
      </c>
      <c r="AG35" s="65" t="s">
        <v>319</v>
      </c>
      <c r="AH35" s="65" t="s">
        <v>320</v>
      </c>
      <c r="AJ35" s="65"/>
      <c r="AK35" s="65" t="s">
        <v>316</v>
      </c>
      <c r="AL35" s="65" t="s">
        <v>317</v>
      </c>
      <c r="AM35" s="65" t="s">
        <v>318</v>
      </c>
      <c r="AN35" s="65" t="s">
        <v>319</v>
      </c>
      <c r="AO35" s="65" t="s">
        <v>320</v>
      </c>
    </row>
    <row r="36" spans="1:68" x14ac:dyDescent="0.4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940.29674999999997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2835.7296999999999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9763.9609999999993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6312.0693000000001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124.47574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319.11403999999999</v>
      </c>
    </row>
    <row r="43" spans="1:68" x14ac:dyDescent="0.4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330</v>
      </c>
      <c r="B44" s="67"/>
      <c r="C44" s="67"/>
      <c r="D44" s="67"/>
      <c r="E44" s="67"/>
      <c r="F44" s="67"/>
      <c r="H44" s="67" t="s">
        <v>331</v>
      </c>
      <c r="I44" s="67"/>
      <c r="J44" s="67"/>
      <c r="K44" s="67"/>
      <c r="L44" s="67"/>
      <c r="M44" s="67"/>
      <c r="O44" s="67" t="s">
        <v>332</v>
      </c>
      <c r="P44" s="67"/>
      <c r="Q44" s="67"/>
      <c r="R44" s="67"/>
      <c r="S44" s="67"/>
      <c r="T44" s="67"/>
      <c r="V44" s="67" t="s">
        <v>333</v>
      </c>
      <c r="W44" s="67"/>
      <c r="X44" s="67"/>
      <c r="Y44" s="67"/>
      <c r="Z44" s="67"/>
      <c r="AA44" s="67"/>
      <c r="AC44" s="67" t="s">
        <v>334</v>
      </c>
      <c r="AD44" s="67"/>
      <c r="AE44" s="67"/>
      <c r="AF44" s="67"/>
      <c r="AG44" s="67"/>
      <c r="AH44" s="67"/>
      <c r="AJ44" s="67" t="s">
        <v>335</v>
      </c>
      <c r="AK44" s="67"/>
      <c r="AL44" s="67"/>
      <c r="AM44" s="67"/>
      <c r="AN44" s="67"/>
      <c r="AO44" s="67"/>
      <c r="AQ44" s="67" t="s">
        <v>336</v>
      </c>
      <c r="AR44" s="67"/>
      <c r="AS44" s="67"/>
      <c r="AT44" s="67"/>
      <c r="AU44" s="67"/>
      <c r="AV44" s="67"/>
      <c r="AX44" s="67" t="s">
        <v>337</v>
      </c>
      <c r="AY44" s="67"/>
      <c r="AZ44" s="67"/>
      <c r="BA44" s="67"/>
      <c r="BB44" s="67"/>
      <c r="BC44" s="67"/>
      <c r="BE44" s="67" t="s">
        <v>338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316</v>
      </c>
      <c r="C45" s="65" t="s">
        <v>317</v>
      </c>
      <c r="D45" s="65" t="s">
        <v>318</v>
      </c>
      <c r="E45" s="65" t="s">
        <v>319</v>
      </c>
      <c r="F45" s="65" t="s">
        <v>320</v>
      </c>
      <c r="H45" s="65"/>
      <c r="I45" s="65" t="s">
        <v>316</v>
      </c>
      <c r="J45" s="65" t="s">
        <v>317</v>
      </c>
      <c r="K45" s="65" t="s">
        <v>318</v>
      </c>
      <c r="L45" s="65" t="s">
        <v>319</v>
      </c>
      <c r="M45" s="65" t="s">
        <v>320</v>
      </c>
      <c r="O45" s="65"/>
      <c r="P45" s="65" t="s">
        <v>316</v>
      </c>
      <c r="Q45" s="65" t="s">
        <v>317</v>
      </c>
      <c r="R45" s="65" t="s">
        <v>318</v>
      </c>
      <c r="S45" s="65" t="s">
        <v>319</v>
      </c>
      <c r="T45" s="65" t="s">
        <v>320</v>
      </c>
      <c r="V45" s="65"/>
      <c r="W45" s="65" t="s">
        <v>316</v>
      </c>
      <c r="X45" s="65" t="s">
        <v>317</v>
      </c>
      <c r="Y45" s="65" t="s">
        <v>318</v>
      </c>
      <c r="Z45" s="65" t="s">
        <v>319</v>
      </c>
      <c r="AA45" s="65" t="s">
        <v>320</v>
      </c>
      <c r="AC45" s="65"/>
      <c r="AD45" s="65" t="s">
        <v>316</v>
      </c>
      <c r="AE45" s="65" t="s">
        <v>317</v>
      </c>
      <c r="AF45" s="65" t="s">
        <v>318</v>
      </c>
      <c r="AG45" s="65" t="s">
        <v>319</v>
      </c>
      <c r="AH45" s="65" t="s">
        <v>320</v>
      </c>
      <c r="AJ45" s="65"/>
      <c r="AK45" s="65" t="s">
        <v>316</v>
      </c>
      <c r="AL45" s="65" t="s">
        <v>317</v>
      </c>
      <c r="AM45" s="65" t="s">
        <v>318</v>
      </c>
      <c r="AN45" s="65" t="s">
        <v>319</v>
      </c>
      <c r="AO45" s="65" t="s">
        <v>320</v>
      </c>
      <c r="AQ45" s="65"/>
      <c r="AR45" s="65" t="s">
        <v>316</v>
      </c>
      <c r="AS45" s="65" t="s">
        <v>317</v>
      </c>
      <c r="AT45" s="65" t="s">
        <v>318</v>
      </c>
      <c r="AU45" s="65" t="s">
        <v>319</v>
      </c>
      <c r="AV45" s="65" t="s">
        <v>320</v>
      </c>
      <c r="AX45" s="65"/>
      <c r="AY45" s="65" t="s">
        <v>316</v>
      </c>
      <c r="AZ45" s="65" t="s">
        <v>317</v>
      </c>
      <c r="BA45" s="65" t="s">
        <v>318</v>
      </c>
      <c r="BB45" s="65" t="s">
        <v>319</v>
      </c>
      <c r="BC45" s="65" t="s">
        <v>320</v>
      </c>
      <c r="BE45" s="65"/>
      <c r="BF45" s="65" t="s">
        <v>316</v>
      </c>
      <c r="BG45" s="65" t="s">
        <v>317</v>
      </c>
      <c r="BH45" s="65" t="s">
        <v>318</v>
      </c>
      <c r="BI45" s="65" t="s">
        <v>319</v>
      </c>
      <c r="BJ45" s="65" t="s">
        <v>320</v>
      </c>
    </row>
    <row r="46" spans="1:68" x14ac:dyDescent="0.4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35.750549999999997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29.092058000000002</v>
      </c>
      <c r="O46" s="65" t="s">
        <v>339</v>
      </c>
      <c r="P46" s="65">
        <v>600</v>
      </c>
      <c r="Q46" s="65">
        <v>800</v>
      </c>
      <c r="R46" s="65">
        <v>0</v>
      </c>
      <c r="S46" s="65">
        <v>10000</v>
      </c>
      <c r="T46" s="65">
        <v>1771.9259999999999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0.39429714999999999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5.5185269999999997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550.80817000000002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233.05981</v>
      </c>
      <c r="AX46" s="65" t="s">
        <v>340</v>
      </c>
      <c r="AY46" s="65"/>
      <c r="AZ46" s="65"/>
      <c r="BA46" s="65"/>
      <c r="BB46" s="65"/>
      <c r="BC46" s="65"/>
      <c r="BE46" s="65" t="s">
        <v>341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342</v>
      </c>
      <c r="B2" s="61" t="s">
        <v>343</v>
      </c>
      <c r="C2" s="61" t="s">
        <v>286</v>
      </c>
      <c r="D2" s="61">
        <v>45</v>
      </c>
      <c r="E2" s="61">
        <v>4457.8842999999997</v>
      </c>
      <c r="F2" s="61">
        <v>542.82135000000005</v>
      </c>
      <c r="G2" s="61">
        <v>125.54953999999999</v>
      </c>
      <c r="H2" s="61">
        <v>48.861870000000003</v>
      </c>
      <c r="I2" s="61">
        <v>76.687669999999997</v>
      </c>
      <c r="J2" s="61">
        <v>190.92685</v>
      </c>
      <c r="K2" s="61">
        <v>65.598839999999996</v>
      </c>
      <c r="L2" s="61">
        <v>125.32802</v>
      </c>
      <c r="M2" s="61">
        <v>43.626353999999999</v>
      </c>
      <c r="N2" s="61">
        <v>5.0551595999999996</v>
      </c>
      <c r="O2" s="61">
        <v>21.965723000000001</v>
      </c>
      <c r="P2" s="61">
        <v>2318.3137000000002</v>
      </c>
      <c r="Q2" s="61">
        <v>46.381169999999997</v>
      </c>
      <c r="R2" s="61">
        <v>1066.1384</v>
      </c>
      <c r="S2" s="61">
        <v>234.79146</v>
      </c>
      <c r="T2" s="61">
        <v>9976.1640000000007</v>
      </c>
      <c r="U2" s="61">
        <v>11.452197</v>
      </c>
      <c r="V2" s="61">
        <v>40.376216999999997</v>
      </c>
      <c r="W2" s="61">
        <v>484.2054</v>
      </c>
      <c r="X2" s="61">
        <v>173.37039999999999</v>
      </c>
      <c r="Y2" s="61">
        <v>4.1323394999999996</v>
      </c>
      <c r="Z2" s="61">
        <v>3.3295302000000002</v>
      </c>
      <c r="AA2" s="61">
        <v>42.456609999999998</v>
      </c>
      <c r="AB2" s="61">
        <v>6.1751060000000004</v>
      </c>
      <c r="AC2" s="61">
        <v>1095.9698000000001</v>
      </c>
      <c r="AD2" s="61">
        <v>26.730232000000001</v>
      </c>
      <c r="AE2" s="61">
        <v>5.6821523000000003</v>
      </c>
      <c r="AF2" s="61">
        <v>2.1325980000000002</v>
      </c>
      <c r="AG2" s="61">
        <v>940.29674999999997</v>
      </c>
      <c r="AH2" s="61">
        <v>516.96550000000002</v>
      </c>
      <c r="AI2" s="61">
        <v>423.33120000000002</v>
      </c>
      <c r="AJ2" s="61">
        <v>2835.7296999999999</v>
      </c>
      <c r="AK2" s="61">
        <v>9763.9609999999993</v>
      </c>
      <c r="AL2" s="61">
        <v>124.47574</v>
      </c>
      <c r="AM2" s="61">
        <v>6312.0693000000001</v>
      </c>
      <c r="AN2" s="61">
        <v>319.11403999999999</v>
      </c>
      <c r="AO2" s="61">
        <v>35.750549999999997</v>
      </c>
      <c r="AP2" s="61">
        <v>18.646764999999998</v>
      </c>
      <c r="AQ2" s="61">
        <v>17.103783</v>
      </c>
      <c r="AR2" s="61">
        <v>29.092058000000002</v>
      </c>
      <c r="AS2" s="61">
        <v>1771.9259999999999</v>
      </c>
      <c r="AT2" s="61">
        <v>0.39429714999999999</v>
      </c>
      <c r="AU2" s="61">
        <v>5.5185269999999997</v>
      </c>
      <c r="AV2" s="61">
        <v>550.80817000000002</v>
      </c>
      <c r="AW2" s="61">
        <v>233.05981</v>
      </c>
      <c r="AX2" s="61">
        <v>0.18867787999999999</v>
      </c>
      <c r="AY2" s="61">
        <v>4.9163639999999997</v>
      </c>
      <c r="AZ2" s="61">
        <v>799.62114999999994</v>
      </c>
      <c r="BA2" s="61">
        <v>116.19661000000001</v>
      </c>
      <c r="BB2" s="61">
        <v>37.659410000000001</v>
      </c>
      <c r="BC2" s="61">
        <v>47.722029999999997</v>
      </c>
      <c r="BD2" s="61">
        <v>30.800156000000001</v>
      </c>
      <c r="BE2" s="61">
        <v>1.6249119000000001</v>
      </c>
      <c r="BF2" s="61">
        <v>5.5425024000000001</v>
      </c>
      <c r="BG2" s="61">
        <v>6.9387240000000003E-3</v>
      </c>
      <c r="BH2" s="61">
        <v>8.8456000000000003E-3</v>
      </c>
      <c r="BI2" s="61">
        <v>9.7149239999999998E-3</v>
      </c>
      <c r="BJ2" s="61">
        <v>9.6317570000000005E-2</v>
      </c>
      <c r="BK2" s="61">
        <v>5.3374800000000001E-4</v>
      </c>
      <c r="BL2" s="61">
        <v>0.40274617000000001</v>
      </c>
      <c r="BM2" s="61">
        <v>6.8619070000000004</v>
      </c>
      <c r="BN2" s="61">
        <v>1.3245248999999999</v>
      </c>
      <c r="BO2" s="61">
        <v>101.726776</v>
      </c>
      <c r="BP2" s="61">
        <v>17.007660000000001</v>
      </c>
      <c r="BQ2" s="61">
        <v>29.447707999999999</v>
      </c>
      <c r="BR2" s="61">
        <v>120.14349</v>
      </c>
      <c r="BS2" s="61">
        <v>68.638664000000006</v>
      </c>
      <c r="BT2" s="61">
        <v>12.776998000000001</v>
      </c>
      <c r="BU2" s="61">
        <v>0.16007671000000001</v>
      </c>
      <c r="BV2" s="61">
        <v>0.25879564999999999</v>
      </c>
      <c r="BW2" s="61">
        <v>1.0191380999999999</v>
      </c>
      <c r="BX2" s="61">
        <v>3.7492678000000002</v>
      </c>
      <c r="BY2" s="61">
        <v>0.40099782</v>
      </c>
      <c r="BZ2" s="61">
        <v>1.4787463000000001E-3</v>
      </c>
      <c r="CA2" s="61">
        <v>2.0589385</v>
      </c>
      <c r="CB2" s="61">
        <v>0.14073777000000001</v>
      </c>
      <c r="CC2" s="61">
        <v>0.82911550000000001</v>
      </c>
      <c r="CD2" s="61">
        <v>8.8334639999999993</v>
      </c>
      <c r="CE2" s="61">
        <v>0.104122385</v>
      </c>
      <c r="CF2" s="61">
        <v>1.2847754</v>
      </c>
      <c r="CG2" s="61">
        <v>2.4899998E-6</v>
      </c>
      <c r="CH2" s="61">
        <v>0.20216727000000001</v>
      </c>
      <c r="CI2" s="61">
        <v>7.6751949999999999E-2</v>
      </c>
      <c r="CJ2" s="61">
        <v>18.935352000000002</v>
      </c>
      <c r="CK2" s="61">
        <v>2.7491372E-2</v>
      </c>
      <c r="CL2" s="61">
        <v>1.8645529999999999</v>
      </c>
      <c r="CM2" s="61">
        <v>6.7615743000000004</v>
      </c>
      <c r="CN2" s="61">
        <v>5619.0519999999997</v>
      </c>
      <c r="CO2" s="61">
        <v>9401.8819999999996</v>
      </c>
      <c r="CP2" s="61">
        <v>7166.8525</v>
      </c>
      <c r="CQ2" s="61">
        <v>2517.2383</v>
      </c>
      <c r="CR2" s="61">
        <v>1211.223</v>
      </c>
      <c r="CS2" s="61">
        <v>909.63620000000003</v>
      </c>
      <c r="CT2" s="61">
        <v>5324.3890000000001</v>
      </c>
      <c r="CU2" s="61">
        <v>3490.1929</v>
      </c>
      <c r="CV2" s="61">
        <v>2533.1287000000002</v>
      </c>
      <c r="CW2" s="61">
        <v>4235.4775</v>
      </c>
      <c r="CX2" s="61">
        <v>1051.3400999999999</v>
      </c>
      <c r="CY2" s="61">
        <v>6653.4946</v>
      </c>
      <c r="CZ2" s="61">
        <v>3495.7597999999998</v>
      </c>
      <c r="DA2" s="61">
        <v>8051.1206000000002</v>
      </c>
      <c r="DB2" s="61">
        <v>7607.5806000000002</v>
      </c>
      <c r="DC2" s="61">
        <v>10825.761</v>
      </c>
      <c r="DD2" s="61">
        <v>18765.428</v>
      </c>
      <c r="DE2" s="61">
        <v>5191.3469999999998</v>
      </c>
      <c r="DF2" s="61">
        <v>7644.5137000000004</v>
      </c>
      <c r="DG2" s="61">
        <v>4352.402</v>
      </c>
      <c r="DH2" s="61">
        <v>392.02620000000002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116.19661000000001</v>
      </c>
      <c r="B6">
        <f>BB2</f>
        <v>37.659410000000001</v>
      </c>
      <c r="C6">
        <f>BC2</f>
        <v>47.722029999999997</v>
      </c>
      <c r="D6">
        <f>BD2</f>
        <v>30.800156000000001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27170</v>
      </c>
      <c r="C2" s="56">
        <f ca="1">YEAR(TODAY())-YEAR(B2)+IF(TODAY()&gt;=DATE(YEAR(TODAY()),MONTH(B2),DAY(B2)),0,-1)</f>
        <v>45</v>
      </c>
      <c r="E2" s="52">
        <v>177</v>
      </c>
      <c r="F2" s="53" t="s">
        <v>39</v>
      </c>
      <c r="G2" s="52">
        <v>85</v>
      </c>
      <c r="H2" s="51" t="s">
        <v>41</v>
      </c>
      <c r="I2" s="72">
        <f>ROUND(G3/E3^2,1)</f>
        <v>27.1</v>
      </c>
    </row>
    <row r="3" spans="1:9" x14ac:dyDescent="0.4">
      <c r="E3" s="51">
        <f>E2/100</f>
        <v>1.77</v>
      </c>
      <c r="F3" s="51" t="s">
        <v>40</v>
      </c>
      <c r="G3" s="51">
        <f>G2</f>
        <v>85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43958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진수태, ID : H1900204)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13일 10:27:17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287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43958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45</v>
      </c>
      <c r="G12" s="94"/>
      <c r="H12" s="94"/>
      <c r="I12" s="94"/>
      <c r="K12" s="123">
        <f>'개인정보 및 신체계측 입력'!E2</f>
        <v>177</v>
      </c>
      <c r="L12" s="124"/>
      <c r="M12" s="117">
        <f>'개인정보 및 신체계측 입력'!G2</f>
        <v>85</v>
      </c>
      <c r="N12" s="118"/>
      <c r="O12" s="113" t="s">
        <v>271</v>
      </c>
      <c r="P12" s="107"/>
      <c r="Q12" s="90">
        <f>'개인정보 및 신체계측 입력'!I2</f>
        <v>27.1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진수태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63.17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14.611000000000001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22.219000000000001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0.6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14.5</v>
      </c>
      <c r="L72" s="36" t="s">
        <v>53</v>
      </c>
      <c r="M72" s="36">
        <f>ROUND('DRIs DATA'!K8,1)</f>
        <v>6.5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142.15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336.47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173.37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411.67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117.54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650.92999999999995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357.51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2020-05-13T02:58:46Z</dcterms:modified>
</cp:coreProperties>
</file>