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<sst xmlns="http://schemas.openxmlformats.org/spreadsheetml/2006/main" count="692" uniqueCount="337">
  <si>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</si>
  <si>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</si>
  <si>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</si>
  <si>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</si>
  <si>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</si>
  <si>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</si>
  <si>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</si>
  <si>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</si>
  <si>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</si>
  <si>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</si>
  <si>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</si>
  <si>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</si>
  <si>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</si>
  <si>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</si>
  <si>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</si>
  <si>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</si>
  <si>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</si>
  <si>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</si>
  <si>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</si>
  <si>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</si>
  <si>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</si>
  <si>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</si>
  <si>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</si>
  <si>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</si>
  <si>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</si>
  <si>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</si>
  <si>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</si>
  <si>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</si>
  <si>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</si>
  <si>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</si>
  <si>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</si>
  <si>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</si>
  <si>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</si>
  <si>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</si>
  <si>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</si>
  <si>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</si>
  <si>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</si>
  <si>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</si>
  <si>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</si>
  <si>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</si>
  <si>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</si>
  <si>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</si>
  <si>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</si>
  <si>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</si>
  <si>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</si>
  <si>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</si>
  <si>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</si>
  <si>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</si>
  <si>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</si>
  <si>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</si>
  <si>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</si>
  <si>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</si>
  <si>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</si>
  <si>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</si>
  <si>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</si>
  <si>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</si>
  <si>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</si>
  <si>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</si>
  <si>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</si>
  <si>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</si>
  <si>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</si>
  <si>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</si>
  <si>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</si>
  <si>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</si>
  <si>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</si>
  <si>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</si>
  <si>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</si>
  <si>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</si>
  <si>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</si>
  <si>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</si>
  <si>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</si>
  <si>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</si>
  <si>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</si>
  <si>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</si>
  <si>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</si>
  <si>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</si>
  <si>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</si>
  <si>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</si>
  <si>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</si>
  <si>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</si>
  <si>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</si>
  <si>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</si>
  <si>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</si>
  <si>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</si>
  <si>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</si>
  <si>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</si>
  <si>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</si>
  <si>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</si>
  <si>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</si>
  <si>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</si>
  <si>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</si>
  <si>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</si>
  <si>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</si>
  <si>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</si>
  <si>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</si>
  <si>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</si>
  <si>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</si>
  <si>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</si>
  <si>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</si>
  <si>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</si>
  <si>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</si>
  <si>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</si>
  <si>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</si>
  <si>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</si>
  <si>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</si>
  <si>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</si>
  <si>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</si>
  <si>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</si>
  <si>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</si>
  <si>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</si>
  <si>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</si>
  <si>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</si>
  <si>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</si>
  <si>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</si>
  <si>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</si>
  <si>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</si>
  <si>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</si>
  <si>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</si>
  <si>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</si>
  <si>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</si>
  <si>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</si>
  <si>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</si>
  <si>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</si>
  <si>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</si>
  <si>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</si>
  <si>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</si>
  <si>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</si>
  <si>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</si>
  <si>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</si>
  <si>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</si>
  <si>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</si>
  <si>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</si>
  <si>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</si>
  <si>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</si>
  <si>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</si>
  <si>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</si>
  <si>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</si>
  <si>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</si>
  <si>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</si>
  <si>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</si>
  <si>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</si>
  <si>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</si>
  <si>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</si>
  <si>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</si>
  <si>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</si>
  <si>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</si>
  <si>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</si>
  <si>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</si>
  <si>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</si>
  <si>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</si>
  <si>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</si>
  <si>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</si>
  <si>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</si>
  <si>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</si>
  <si>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</si>
  <si>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</si>
  <si>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</si>
  <si>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</si>
  <si>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</si>
  <si>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</si>
  <si>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</si>
  <si>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</si>
  <si>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</si>
  <si>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</si>
  <si>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</si>
  <si>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</si>
  <si>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</si>
  <si>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</si>
  <si>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</si>
  <si>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</si>
  <si>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</si>
  <si>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</si>
  <si>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</si>
  <si>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</si>
  <si>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</si>
  <si>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</si>
  <si>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</si>
  <si>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</si>
  <si>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</si>
  <si>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</si>
  <si>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</si>
  <si>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</si>
  <si>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</si>
  <si>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</si>
  <si>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</si>
  <si>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</si>
  <si>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</si>
  <si>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</si>
  <si>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</si>
  <si>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</si>
  <si>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</si>
  <si>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</si>
  <si>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</si>
  <si>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</si>
  <si>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</si>
  <si>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</si>
  <si>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</si>
  <si>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</si>
  <si>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</si>
  <si>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</si>
  <si>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</si>
  <si>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</si>
  <si>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</si>
  <si>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</si>
  <si>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</si>
  <si>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</si>
  <si>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</si>
  <si>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</si>
  <si>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</si>
  <si>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</si>
  <si>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</si>
  <si>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</si>
  <si>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</si>
  <si>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</si>
  <si>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</si>
  <si>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</si>
  <si>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</si>
  <si>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</si>
  <si>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</si>
  <si>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</si>
  <si>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</si>
  <si>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</si>
  <si>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</si>
  <si>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</si>
  <si>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</si>
  <si>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</si>
  <si>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</si>
  <si>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</si>
  <si>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</si>
  <si>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</si>
  <si>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</si>
  <si>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</si>
  <si>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</si>
  <si>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</si>
  <si>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</si>
  <si>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</si>
  <si>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</si>
  <si>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</si>
  <si>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</si>
  <si>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</si>
  <si>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</si>
  <si>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</si>
  <si>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</si>
  <si>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</si>
  <si>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</si>
  <si>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</si>
  <si>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</si>
  <si>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</si>
  <si>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</si>
  <si>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</si>
  <si>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</si>
  <si>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</si>
  <si>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</si>
  <si>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</si>
  <si>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</si>
  <si>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</si>
  <si>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</si>
  <si>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</si>
  <si>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</si>
  <si>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</si>
  <si>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</si>
  <si>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</si>
  <si>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</si>
  <si>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</si>
  <si>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</si>
  <si>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</si>
  <si>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</si>
  <si>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</si>
  <si>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</si>
  <si>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</si>
  <si>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</si>
  <si>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</si>
  <si>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</si>
  <si>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</si>
  <si>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</si>
  <si>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</si>
  <si>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</si>
  <si>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</si>
  <si>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</si>
  <si>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</si>
  <si>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</si>
  <si>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</si>
  <si>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</si>
  <si>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</si>
  <si>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</si>
  <si>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</si>
  <si>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</si>
  <si>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</si>
  <si>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</si>
  <si>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</si>
  <si>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</si>
  <si>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</si>
  <si>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</si>
  <si>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</si>
  <si>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</si>
  <si>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</si>
  <si>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</si>
  <si>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</si>
  <si>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</si>
  <si>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</si>
  <si>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</si>
  <si>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</si>
  <si>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</si>
  <si>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</si>
  <si>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</si>
  <si>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</si>
  <si>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</si>
  <si>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</si>
  <si>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</si>
  <si>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</si>
  <si>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</si>
  <si>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</si>
  <si>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</si>
  <si>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</si>
  <si>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</si>
  <si>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</si>
  <si>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</si>
  <si>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</si>
  <si>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비타민C</t>
    <phoneticPr fontId="1" type="noConversion"/>
  </si>
  <si>
    <t>엽산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</si>
  <si>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</si>
  <si>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</si>
  <si>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</si>
  <si>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(설문지 : FFQ 95문항 설문지, 사용자 : 이강부, ID : H1900207)</t>
  </si>
  <si>
    <t>2020년 05월 13일 10:29:11</t>
  </si>
  <si>
    <t>n-6불포화</t>
    <phoneticPr fontId="1" type="noConversion"/>
  </si>
  <si>
    <t>평균필요량</t>
    <phoneticPr fontId="1" type="noConversion"/>
  </si>
  <si>
    <t>비타민A</t>
    <phoneticPr fontId="1" type="noConversion"/>
  </si>
  <si>
    <t>니아신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</si>
  <si>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</si>
  <si>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</si>
  <si>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</si>
  <si>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</si>
  <si>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</si>
  <si>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H1900207</t>
  </si>
  <si>
    <t>이강부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</si>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</sst>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367.1764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805928"/>
        <c:axId val="432806320"/>
      </c:barChart>
      <c:catAx>
        <c:axId val="43280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806320"/>
        <c:crosses val="autoZero"/>
        <c:auto val="1"/>
        <c:lblAlgn val="ctr"/>
        <c:lblOffset val="100"/>
        <c:noMultiLvlLbl val="0"/>
      </c:catAx>
      <c:valAx>
        <c:axId val="43280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80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11.838124000000001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050008"/>
        <c:axId val="396050400"/>
      </c:barChart>
      <c:catAx>
        <c:axId val="39605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50400"/>
        <c:crosses val="autoZero"/>
        <c:auto val="1"/>
        <c:lblAlgn val="ctr"/>
        <c:lblOffset val="100"/>
        <c:noMultiLvlLbl val="0"/>
      </c:catAx>
      <c:valAx>
        <c:axId val="39605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05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14.068565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051184"/>
        <c:axId val="396051576"/>
      </c:barChart>
      <c:catAx>
        <c:axId val="39605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51576"/>
        <c:crosses val="autoZero"/>
        <c:auto val="1"/>
        <c:lblAlgn val="ctr"/>
        <c:lblOffset val="100"/>
        <c:noMultiLvlLbl val="0"/>
      </c:catAx>
      <c:valAx>
        <c:axId val="39605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05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5224.6130000000003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052360"/>
        <c:axId val="396052752"/>
      </c:barChart>
      <c:catAx>
        <c:axId val="39605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52752"/>
        <c:crosses val="autoZero"/>
        <c:auto val="1"/>
        <c:lblAlgn val="ctr"/>
        <c:lblOffset val="100"/>
        <c:noMultiLvlLbl val="0"/>
      </c:catAx>
      <c:valAx>
        <c:axId val="39605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05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13213.27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053536"/>
        <c:axId val="396053928"/>
      </c:barChart>
      <c:catAx>
        <c:axId val="3960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53928"/>
        <c:crosses val="autoZero"/>
        <c:auto val="1"/>
        <c:lblAlgn val="ctr"/>
        <c:lblOffset val="100"/>
        <c:noMultiLvlLbl val="0"/>
      </c:catAx>
      <c:valAx>
        <c:axId val="396053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0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296.31738000000001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054712"/>
        <c:axId val="396055104"/>
      </c:barChart>
      <c:catAx>
        <c:axId val="3960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55104"/>
        <c:crosses val="autoZero"/>
        <c:auto val="1"/>
        <c:lblAlgn val="ctr"/>
        <c:lblOffset val="100"/>
        <c:noMultiLvlLbl val="0"/>
      </c:catAx>
      <c:valAx>
        <c:axId val="39605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05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644.92719999999997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27880"/>
        <c:axId val="447828272"/>
      </c:barChart>
      <c:catAx>
        <c:axId val="44782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28272"/>
        <c:crosses val="autoZero"/>
        <c:auto val="1"/>
        <c:lblAlgn val="ctr"/>
        <c:lblOffset val="100"/>
        <c:noMultiLvlLbl val="0"/>
      </c:catAx>
      <c:valAx>
        <c:axId val="4478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2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53.57085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29056"/>
        <c:axId val="447829448"/>
      </c:barChart>
      <c:catAx>
        <c:axId val="44782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29448"/>
        <c:crosses val="autoZero"/>
        <c:auto val="1"/>
        <c:lblAlgn val="ctr"/>
        <c:lblOffset val="100"/>
        <c:noMultiLvlLbl val="0"/>
      </c:catAx>
      <c:valAx>
        <c:axId val="44782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3483.9187000000002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30232"/>
        <c:axId val="447830624"/>
      </c:barChart>
      <c:catAx>
        <c:axId val="44783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30624"/>
        <c:crosses val="autoZero"/>
        <c:auto val="1"/>
        <c:lblAlgn val="ctr"/>
        <c:lblOffset val="100"/>
        <c:noMultiLvlLbl val="0"/>
      </c:catAx>
      <c:valAx>
        <c:axId val="447830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3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0.17182539999999999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31408"/>
        <c:axId val="447831800"/>
      </c:barChart>
      <c:catAx>
        <c:axId val="44783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31800"/>
        <c:crosses val="autoZero"/>
        <c:auto val="1"/>
        <c:lblAlgn val="ctr"/>
        <c:lblOffset val="100"/>
        <c:noMultiLvlLbl val="0"/>
      </c:catAx>
      <c:valAx>
        <c:axId val="44783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3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11.548791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32584"/>
        <c:axId val="447832976"/>
      </c:barChart>
      <c:catAx>
        <c:axId val="44783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32976"/>
        <c:crosses val="autoZero"/>
        <c:auto val="1"/>
        <c:lblAlgn val="ctr"/>
        <c:lblOffset val="100"/>
        <c:noMultiLvlLbl val="0"/>
      </c:catAx>
      <c:valAx>
        <c:axId val="44783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117.07380999999999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46864"/>
        <c:axId val="338047256"/>
      </c:barChart>
      <c:catAx>
        <c:axId val="33804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47256"/>
        <c:crosses val="autoZero"/>
        <c:auto val="1"/>
        <c:lblAlgn val="ctr"/>
        <c:lblOffset val="100"/>
        <c:noMultiLvlLbl val="0"/>
      </c:catAx>
      <c:valAx>
        <c:axId val="33804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4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893.51586999999995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34152"/>
        <c:axId val="447834544"/>
      </c:barChart>
      <c:catAx>
        <c:axId val="44783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34544"/>
        <c:crosses val="autoZero"/>
        <c:auto val="1"/>
        <c:lblAlgn val="ctr"/>
        <c:lblOffset val="100"/>
        <c:noMultiLvlLbl val="0"/>
      </c:catAx>
      <c:valAx>
        <c:axId val="44783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3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398.09469999999999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834936"/>
        <c:axId val="447835328"/>
      </c:barChart>
      <c:catAx>
        <c:axId val="44783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835328"/>
        <c:crosses val="autoZero"/>
        <c:auto val="1"/>
        <c:lblAlgn val="ctr"/>
        <c:lblOffset val="100"/>
        <c:noMultiLvlLbl val="0"/>
      </c:catAx>
      <c:valAx>
        <c:axId val="44783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83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4.556</c:v>
                </c:pt>
                <c:pt idx="1">
                  <c:v>25.081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3734616"/>
        <c:axId val="433735008"/>
      </c:barChart>
      <c:catAx>
        <c:axId val="43373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5008"/>
        <c:crosses val="autoZero"/>
        <c:auto val="1"/>
        <c:lblAlgn val="ctr"/>
        <c:lblOffset val="100"/>
        <c:noMultiLvlLbl val="0"/>
      </c:catAx>
      <c:valAx>
        <c:axId val="43373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79.786704999999998</c:v>
                </c:pt>
                <c:pt idx="1">
                  <c:v>98.732489999999999</c:v>
                </c:pt>
                <c:pt idx="2">
                  <c:v>85.818269999999998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3443.047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36184"/>
        <c:axId val="433736576"/>
      </c:barChart>
      <c:catAx>
        <c:axId val="43373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6576"/>
        <c:crosses val="autoZero"/>
        <c:auto val="1"/>
        <c:lblAlgn val="ctr"/>
        <c:lblOffset val="100"/>
        <c:noMultiLvlLbl val="0"/>
      </c:catAx>
      <c:valAx>
        <c:axId val="43373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100.90595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37360"/>
        <c:axId val="433737752"/>
      </c:barChart>
      <c:catAx>
        <c:axId val="43373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7752"/>
        <c:crosses val="autoZero"/>
        <c:auto val="1"/>
        <c:lblAlgn val="ctr"/>
        <c:lblOffset val="100"/>
        <c:noMultiLvlLbl val="0"/>
      </c:catAx>
      <c:valAx>
        <c:axId val="43373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63.728999999999999</c:v>
                </c:pt>
                <c:pt idx="1">
                  <c:v>16.056999999999999</c:v>
                </c:pt>
                <c:pt idx="2">
                  <c:v>20.213999999999999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3738536"/>
        <c:axId val="433738928"/>
      </c:barChart>
      <c:catAx>
        <c:axId val="43373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8928"/>
        <c:crosses val="autoZero"/>
        <c:auto val="1"/>
        <c:lblAlgn val="ctr"/>
        <c:lblOffset val="100"/>
        <c:noMultiLvlLbl val="0"/>
      </c:catAx>
      <c:valAx>
        <c:axId val="43373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8720.7240000000002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39712"/>
        <c:axId val="433740104"/>
      </c:barChart>
      <c:catAx>
        <c:axId val="4337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40104"/>
        <c:crosses val="autoZero"/>
        <c:auto val="1"/>
        <c:lblAlgn val="ctr"/>
        <c:lblOffset val="100"/>
        <c:noMultiLvlLbl val="0"/>
      </c:catAx>
      <c:valAx>
        <c:axId val="43374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655.27324999999996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40888"/>
        <c:axId val="433741280"/>
      </c:barChart>
      <c:catAx>
        <c:axId val="43374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41280"/>
        <c:crosses val="autoZero"/>
        <c:auto val="1"/>
        <c:lblAlgn val="ctr"/>
        <c:lblOffset val="100"/>
        <c:noMultiLvlLbl val="0"/>
      </c:catAx>
      <c:valAx>
        <c:axId val="433741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4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2256.9760000000001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529456"/>
        <c:axId val="446529848"/>
      </c:barChart>
      <c:catAx>
        <c:axId val="4465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529848"/>
        <c:crosses val="autoZero"/>
        <c:auto val="1"/>
        <c:lblAlgn val="ctr"/>
        <c:lblOffset val="100"/>
        <c:noMultiLvlLbl val="0"/>
      </c:catAx>
      <c:valAx>
        <c:axId val="44652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5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11.406736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48040"/>
        <c:axId val="338048432"/>
      </c:barChart>
      <c:catAx>
        <c:axId val="33804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48432"/>
        <c:crosses val="autoZero"/>
        <c:auto val="1"/>
        <c:lblAlgn val="ctr"/>
        <c:lblOffset val="100"/>
        <c:noMultiLvlLbl val="0"/>
      </c:catAx>
      <c:valAx>
        <c:axId val="33804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4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27246.451000000001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530632"/>
        <c:axId val="446531024"/>
      </c:barChart>
      <c:catAx>
        <c:axId val="4465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531024"/>
        <c:crosses val="autoZero"/>
        <c:auto val="1"/>
        <c:lblAlgn val="ctr"/>
        <c:lblOffset val="100"/>
        <c:noMultiLvlLbl val="0"/>
      </c:catAx>
      <c:valAx>
        <c:axId val="4465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5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79.240089999999995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531808"/>
        <c:axId val="446532200"/>
      </c:barChart>
      <c:catAx>
        <c:axId val="4465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532200"/>
        <c:crosses val="autoZero"/>
        <c:auto val="1"/>
        <c:lblAlgn val="ctr"/>
        <c:lblOffset val="100"/>
        <c:noMultiLvlLbl val="0"/>
      </c:catAx>
      <c:valAx>
        <c:axId val="44653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5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10.957547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532984"/>
        <c:axId val="446533376"/>
      </c:barChart>
      <c:catAx>
        <c:axId val="44653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533376"/>
        <c:crosses val="autoZero"/>
        <c:auto val="1"/>
        <c:lblAlgn val="ctr"/>
        <c:lblOffset val="100"/>
        <c:noMultiLvlLbl val="0"/>
      </c:catAx>
      <c:valAx>
        <c:axId val="44653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53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1810.5134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49216"/>
        <c:axId val="338049608"/>
      </c:barChart>
      <c:catAx>
        <c:axId val="3380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49608"/>
        <c:crosses val="autoZero"/>
        <c:auto val="1"/>
        <c:lblAlgn val="ctr"/>
        <c:lblOffset val="100"/>
        <c:noMultiLvlLbl val="0"/>
      </c:catAx>
      <c:valAx>
        <c:axId val="33804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8.1851634999999998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13384"/>
        <c:axId val="400013776"/>
      </c:barChart>
      <c:catAx>
        <c:axId val="40001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13776"/>
        <c:crosses val="autoZero"/>
        <c:auto val="1"/>
        <c:lblAlgn val="ctr"/>
        <c:lblOffset val="100"/>
        <c:noMultiLvlLbl val="0"/>
      </c:catAx>
      <c:valAx>
        <c:axId val="400013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1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71.521079999999998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14560"/>
        <c:axId val="400014952"/>
      </c:barChart>
      <c:catAx>
        <c:axId val="40001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14952"/>
        <c:crosses val="autoZero"/>
        <c:auto val="1"/>
        <c:lblAlgn val="ctr"/>
        <c:lblOffset val="100"/>
        <c:noMultiLvlLbl val="0"/>
      </c:catAx>
      <c:valAx>
        <c:axId val="40001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10.957547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15736"/>
        <c:axId val="400016128"/>
      </c:barChart>
      <c:catAx>
        <c:axId val="40001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016128"/>
        <c:crosses val="autoZero"/>
        <c:auto val="1"/>
        <c:lblAlgn val="ctr"/>
        <c:lblOffset val="100"/>
        <c:noMultiLvlLbl val="0"/>
      </c:catAx>
      <c:valAx>
        <c:axId val="40001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1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2839.4958000000001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016912"/>
        <c:axId val="396048048"/>
      </c:barChart>
      <c:catAx>
        <c:axId val="40001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48048"/>
        <c:crosses val="autoZero"/>
        <c:auto val="1"/>
        <c:lblAlgn val="ctr"/>
        <c:lblOffset val="100"/>
        <c:noMultiLvlLbl val="0"/>
      </c:catAx>
      <c:valAx>
        <c:axId val="39604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01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41.908009999999997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6048832"/>
        <c:axId val="396049224"/>
      </c:barChart>
      <c:catAx>
        <c:axId val="39604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049224"/>
        <c:crosses val="autoZero"/>
        <c:auto val="1"/>
        <c:lblAlgn val="ctr"/>
        <c:lblOffset val="100"/>
        <c:noMultiLvlLbl val="0"/>
      </c:catAx>
      <c:valAx>
        <c:axId val="39604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60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이강부, ID : H1900207)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10:29:11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8720.7240000000002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367.1764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117.07380999999999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63.728999999999999</v>
      </c>
      <c r="G8" s="59">
        <f>'DRIs DATA 입력'!G8</f>
        <v>16.056999999999999</v>
      </c>
      <c r="H8" s="59">
        <f>'DRIs DATA 입력'!H8</f>
        <v>20.213999999999999</v>
      </c>
      <c r="I8" s="46"/>
      <c r="J8" s="59" t="s">
        <v>216</v>
      </c>
      <c r="K8" s="59">
        <f>'DRIs DATA 입력'!K8</f>
        <v>4.556</v>
      </c>
      <c r="L8" s="59">
        <f>'DRIs DATA 입력'!L8</f>
        <v>25.081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3443.047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100.90595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11.406736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1810.5134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655.27324999999996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10.0371275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8.1851634999999998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71.521079999999998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10.957547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2839.4958000000001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41.908009999999997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11.838124000000001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14.068565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2256.9760000000001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5224.6130000000003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27246.451000000001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13213.27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296.31738000000001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644.92719999999997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79.240089999999995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53.57085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3483.9187000000002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0.17182539999999999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11.548791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893.51586999999995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398.09469999999999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323</v>
      </c>
      <c r="G1" s="62" t="s">
        <v>309</v>
      </c>
      <c r="H1" s="61" t="s">
        <v>324</v>
      </c>
    </row>
    <row r="3" spans="1:27" x14ac:dyDescent="0.4">
      <c r="A3" s="68" t="s">
        <v>310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311</v>
      </c>
      <c r="B4" s="67"/>
      <c r="C4" s="67"/>
      <c r="E4" s="69" t="s">
        <v>276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278</v>
      </c>
      <c r="V4" s="67"/>
      <c r="W4" s="67"/>
      <c r="X4" s="67"/>
      <c r="Y4" s="67"/>
      <c r="Z4" s="67"/>
    </row>
    <row r="5" spans="1:27" x14ac:dyDescent="0.4">
      <c r="A5" s="65"/>
      <c r="B5" s="65" t="s">
        <v>279</v>
      </c>
      <c r="C5" s="65" t="s">
        <v>312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313</v>
      </c>
      <c r="L5" s="65" t="s">
        <v>325</v>
      </c>
      <c r="N5" s="65"/>
      <c r="O5" s="65" t="s">
        <v>326</v>
      </c>
      <c r="P5" s="65" t="s">
        <v>281</v>
      </c>
      <c r="Q5" s="65" t="s">
        <v>282</v>
      </c>
      <c r="R5" s="65" t="s">
        <v>314</v>
      </c>
      <c r="S5" s="65" t="s">
        <v>312</v>
      </c>
      <c r="U5" s="65"/>
      <c r="V5" s="65" t="s">
        <v>326</v>
      </c>
      <c r="W5" s="65" t="s">
        <v>281</v>
      </c>
      <c r="X5" s="65" t="s">
        <v>282</v>
      </c>
      <c r="Y5" s="65" t="s">
        <v>314</v>
      </c>
      <c r="Z5" s="65" t="s">
        <v>312</v>
      </c>
    </row>
    <row r="6" spans="1:27" x14ac:dyDescent="0.4">
      <c r="A6" s="65" t="s">
        <v>311</v>
      </c>
      <c r="B6" s="65">
        <v>1600</v>
      </c>
      <c r="C6" s="65">
        <v>8720.7240000000002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315</v>
      </c>
      <c r="O6" s="65">
        <v>40</v>
      </c>
      <c r="P6" s="65">
        <v>45</v>
      </c>
      <c r="Q6" s="65">
        <v>0</v>
      </c>
      <c r="R6" s="65">
        <v>0</v>
      </c>
      <c r="S6" s="65">
        <v>367.1764</v>
      </c>
      <c r="U6" s="65" t="s">
        <v>316</v>
      </c>
      <c r="V6" s="65">
        <v>0</v>
      </c>
      <c r="W6" s="65">
        <v>0</v>
      </c>
      <c r="X6" s="65">
        <v>20</v>
      </c>
      <c r="Y6" s="65">
        <v>0</v>
      </c>
      <c r="Z6" s="65">
        <v>117.07380999999999</v>
      </c>
    </row>
    <row r="7" spans="1:27" x14ac:dyDescent="0.4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4">
      <c r="E8" s="65" t="s">
        <v>285</v>
      </c>
      <c r="F8" s="65">
        <v>63.728999999999999</v>
      </c>
      <c r="G8" s="65">
        <v>16.056999999999999</v>
      </c>
      <c r="H8" s="65">
        <v>20.213999999999999</v>
      </c>
      <c r="J8" s="65" t="s">
        <v>285</v>
      </c>
      <c r="K8" s="65">
        <v>4.556</v>
      </c>
      <c r="L8" s="65">
        <v>25.081</v>
      </c>
    </row>
    <row r="13" spans="1:27" x14ac:dyDescent="0.4">
      <c r="A13" s="66" t="s">
        <v>317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327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287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4">
      <c r="A15" s="65"/>
      <c r="B15" s="65" t="s">
        <v>326</v>
      </c>
      <c r="C15" s="65" t="s">
        <v>281</v>
      </c>
      <c r="D15" s="65" t="s">
        <v>282</v>
      </c>
      <c r="E15" s="65" t="s">
        <v>314</v>
      </c>
      <c r="F15" s="65" t="s">
        <v>312</v>
      </c>
      <c r="H15" s="65"/>
      <c r="I15" s="65" t="s">
        <v>326</v>
      </c>
      <c r="J15" s="65" t="s">
        <v>281</v>
      </c>
      <c r="K15" s="65" t="s">
        <v>282</v>
      </c>
      <c r="L15" s="65" t="s">
        <v>314</v>
      </c>
      <c r="M15" s="65" t="s">
        <v>312</v>
      </c>
      <c r="O15" s="65"/>
      <c r="P15" s="65" t="s">
        <v>326</v>
      </c>
      <c r="Q15" s="65" t="s">
        <v>281</v>
      </c>
      <c r="R15" s="65" t="s">
        <v>282</v>
      </c>
      <c r="S15" s="65" t="s">
        <v>314</v>
      </c>
      <c r="T15" s="65" t="s">
        <v>312</v>
      </c>
      <c r="V15" s="65"/>
      <c r="W15" s="65" t="s">
        <v>326</v>
      </c>
      <c r="X15" s="65" t="s">
        <v>281</v>
      </c>
      <c r="Y15" s="65" t="s">
        <v>282</v>
      </c>
      <c r="Z15" s="65" t="s">
        <v>314</v>
      </c>
      <c r="AA15" s="65" t="s">
        <v>312</v>
      </c>
    </row>
    <row r="16" spans="1:27" x14ac:dyDescent="0.4">
      <c r="A16" s="65" t="s">
        <v>289</v>
      </c>
      <c r="B16" s="65">
        <v>410</v>
      </c>
      <c r="C16" s="65">
        <v>550</v>
      </c>
      <c r="D16" s="65">
        <v>0</v>
      </c>
      <c r="E16" s="65">
        <v>3000</v>
      </c>
      <c r="F16" s="65">
        <v>3443.047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100.90595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11.406736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1810.5134</v>
      </c>
    </row>
    <row r="23" spans="1:62" x14ac:dyDescent="0.4">
      <c r="A23" s="66" t="s">
        <v>290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318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292</v>
      </c>
      <c r="P24" s="67"/>
      <c r="Q24" s="67"/>
      <c r="R24" s="67"/>
      <c r="S24" s="67"/>
      <c r="T24" s="67"/>
      <c r="V24" s="67" t="s">
        <v>328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294</v>
      </c>
      <c r="AR24" s="67"/>
      <c r="AS24" s="67"/>
      <c r="AT24" s="67"/>
      <c r="AU24" s="67"/>
      <c r="AV24" s="67"/>
      <c r="AX24" s="67" t="s">
        <v>295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326</v>
      </c>
      <c r="C25" s="65" t="s">
        <v>281</v>
      </c>
      <c r="D25" s="65" t="s">
        <v>282</v>
      </c>
      <c r="E25" s="65" t="s">
        <v>314</v>
      </c>
      <c r="F25" s="65" t="s">
        <v>312</v>
      </c>
      <c r="H25" s="65"/>
      <c r="I25" s="65" t="s">
        <v>326</v>
      </c>
      <c r="J25" s="65" t="s">
        <v>281</v>
      </c>
      <c r="K25" s="65" t="s">
        <v>282</v>
      </c>
      <c r="L25" s="65" t="s">
        <v>314</v>
      </c>
      <c r="M25" s="65" t="s">
        <v>312</v>
      </c>
      <c r="O25" s="65"/>
      <c r="P25" s="65" t="s">
        <v>326</v>
      </c>
      <c r="Q25" s="65" t="s">
        <v>281</v>
      </c>
      <c r="R25" s="65" t="s">
        <v>282</v>
      </c>
      <c r="S25" s="65" t="s">
        <v>314</v>
      </c>
      <c r="T25" s="65" t="s">
        <v>312</v>
      </c>
      <c r="V25" s="65"/>
      <c r="W25" s="65" t="s">
        <v>326</v>
      </c>
      <c r="X25" s="65" t="s">
        <v>281</v>
      </c>
      <c r="Y25" s="65" t="s">
        <v>282</v>
      </c>
      <c r="Z25" s="65" t="s">
        <v>314</v>
      </c>
      <c r="AA25" s="65" t="s">
        <v>312</v>
      </c>
      <c r="AC25" s="65"/>
      <c r="AD25" s="65" t="s">
        <v>326</v>
      </c>
      <c r="AE25" s="65" t="s">
        <v>281</v>
      </c>
      <c r="AF25" s="65" t="s">
        <v>282</v>
      </c>
      <c r="AG25" s="65" t="s">
        <v>314</v>
      </c>
      <c r="AH25" s="65" t="s">
        <v>312</v>
      </c>
      <c r="AJ25" s="65"/>
      <c r="AK25" s="65" t="s">
        <v>326</v>
      </c>
      <c r="AL25" s="65" t="s">
        <v>281</v>
      </c>
      <c r="AM25" s="65" t="s">
        <v>282</v>
      </c>
      <c r="AN25" s="65" t="s">
        <v>314</v>
      </c>
      <c r="AO25" s="65" t="s">
        <v>312</v>
      </c>
      <c r="AQ25" s="65"/>
      <c r="AR25" s="65" t="s">
        <v>326</v>
      </c>
      <c r="AS25" s="65" t="s">
        <v>281</v>
      </c>
      <c r="AT25" s="65" t="s">
        <v>282</v>
      </c>
      <c r="AU25" s="65" t="s">
        <v>314</v>
      </c>
      <c r="AV25" s="65" t="s">
        <v>312</v>
      </c>
      <c r="AX25" s="65"/>
      <c r="AY25" s="65" t="s">
        <v>326</v>
      </c>
      <c r="AZ25" s="65" t="s">
        <v>281</v>
      </c>
      <c r="BA25" s="65" t="s">
        <v>282</v>
      </c>
      <c r="BB25" s="65" t="s">
        <v>314</v>
      </c>
      <c r="BC25" s="65" t="s">
        <v>312</v>
      </c>
      <c r="BE25" s="65"/>
      <c r="BF25" s="65" t="s">
        <v>326</v>
      </c>
      <c r="BG25" s="65" t="s">
        <v>281</v>
      </c>
      <c r="BH25" s="65" t="s">
        <v>282</v>
      </c>
      <c r="BI25" s="65" t="s">
        <v>314</v>
      </c>
      <c r="BJ25" s="65" t="s">
        <v>312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655.27324999999996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10.0371275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8.1851634999999998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71.521079999999998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10.957547</v>
      </c>
      <c r="AJ26" s="65" t="s">
        <v>297</v>
      </c>
      <c r="AK26" s="65">
        <v>320</v>
      </c>
      <c r="AL26" s="65">
        <v>400</v>
      </c>
      <c r="AM26" s="65">
        <v>0</v>
      </c>
      <c r="AN26" s="65">
        <v>1000</v>
      </c>
      <c r="AO26" s="65">
        <v>2839.4958000000001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41.908009999999997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11.838124000000001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14.068565</v>
      </c>
    </row>
    <row r="33" spans="1:68" x14ac:dyDescent="0.4">
      <c r="A33" s="66" t="s">
        <v>298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320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321</v>
      </c>
      <c r="W34" s="67"/>
      <c r="X34" s="67"/>
      <c r="Y34" s="67"/>
      <c r="Z34" s="67"/>
      <c r="AA34" s="67"/>
      <c r="AC34" s="67" t="s">
        <v>322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326</v>
      </c>
      <c r="C35" s="65" t="s">
        <v>281</v>
      </c>
      <c r="D35" s="65" t="s">
        <v>282</v>
      </c>
      <c r="E35" s="65" t="s">
        <v>314</v>
      </c>
      <c r="F35" s="65" t="s">
        <v>312</v>
      </c>
      <c r="H35" s="65"/>
      <c r="I35" s="65" t="s">
        <v>326</v>
      </c>
      <c r="J35" s="65" t="s">
        <v>281</v>
      </c>
      <c r="K35" s="65" t="s">
        <v>282</v>
      </c>
      <c r="L35" s="65" t="s">
        <v>314</v>
      </c>
      <c r="M35" s="65" t="s">
        <v>312</v>
      </c>
      <c r="O35" s="65"/>
      <c r="P35" s="65" t="s">
        <v>326</v>
      </c>
      <c r="Q35" s="65" t="s">
        <v>281</v>
      </c>
      <c r="R35" s="65" t="s">
        <v>282</v>
      </c>
      <c r="S35" s="65" t="s">
        <v>314</v>
      </c>
      <c r="T35" s="65" t="s">
        <v>312</v>
      </c>
      <c r="V35" s="65"/>
      <c r="W35" s="65" t="s">
        <v>326</v>
      </c>
      <c r="X35" s="65" t="s">
        <v>281</v>
      </c>
      <c r="Y35" s="65" t="s">
        <v>282</v>
      </c>
      <c r="Z35" s="65" t="s">
        <v>314</v>
      </c>
      <c r="AA35" s="65" t="s">
        <v>312</v>
      </c>
      <c r="AC35" s="65"/>
      <c r="AD35" s="65" t="s">
        <v>326</v>
      </c>
      <c r="AE35" s="65" t="s">
        <v>281</v>
      </c>
      <c r="AF35" s="65" t="s">
        <v>282</v>
      </c>
      <c r="AG35" s="65" t="s">
        <v>314</v>
      </c>
      <c r="AH35" s="65" t="s">
        <v>312</v>
      </c>
      <c r="AJ35" s="65"/>
      <c r="AK35" s="65" t="s">
        <v>326</v>
      </c>
      <c r="AL35" s="65" t="s">
        <v>281</v>
      </c>
      <c r="AM35" s="65" t="s">
        <v>282</v>
      </c>
      <c r="AN35" s="65" t="s">
        <v>314</v>
      </c>
      <c r="AO35" s="65" t="s">
        <v>312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2256.9760000000001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5224.6130000000003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27246.451000000001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13213.27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296.31738000000001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644.92719999999997</v>
      </c>
    </row>
    <row r="43" spans="1:68" x14ac:dyDescent="0.4">
      <c r="A43" s="66" t="s">
        <v>300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301</v>
      </c>
      <c r="B44" s="67"/>
      <c r="C44" s="67"/>
      <c r="D44" s="67"/>
      <c r="E44" s="67"/>
      <c r="F44" s="67"/>
      <c r="H44" s="67" t="s">
        <v>302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303</v>
      </c>
      <c r="W44" s="67"/>
      <c r="X44" s="67"/>
      <c r="Y44" s="67"/>
      <c r="Z44" s="67"/>
      <c r="AA44" s="67"/>
      <c r="AC44" s="67" t="s">
        <v>304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332</v>
      </c>
      <c r="AY44" s="67"/>
      <c r="AZ44" s="67"/>
      <c r="BA44" s="67"/>
      <c r="BB44" s="67"/>
      <c r="BC44" s="67"/>
      <c r="BE44" s="67" t="s">
        <v>305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326</v>
      </c>
      <c r="C45" s="65" t="s">
        <v>281</v>
      </c>
      <c r="D45" s="65" t="s">
        <v>282</v>
      </c>
      <c r="E45" s="65" t="s">
        <v>314</v>
      </c>
      <c r="F45" s="65" t="s">
        <v>312</v>
      </c>
      <c r="H45" s="65"/>
      <c r="I45" s="65" t="s">
        <v>326</v>
      </c>
      <c r="J45" s="65" t="s">
        <v>281</v>
      </c>
      <c r="K45" s="65" t="s">
        <v>282</v>
      </c>
      <c r="L45" s="65" t="s">
        <v>314</v>
      </c>
      <c r="M45" s="65" t="s">
        <v>312</v>
      </c>
      <c r="O45" s="65"/>
      <c r="P45" s="65" t="s">
        <v>326</v>
      </c>
      <c r="Q45" s="65" t="s">
        <v>281</v>
      </c>
      <c r="R45" s="65" t="s">
        <v>282</v>
      </c>
      <c r="S45" s="65" t="s">
        <v>314</v>
      </c>
      <c r="T45" s="65" t="s">
        <v>312</v>
      </c>
      <c r="V45" s="65"/>
      <c r="W45" s="65" t="s">
        <v>326</v>
      </c>
      <c r="X45" s="65" t="s">
        <v>281</v>
      </c>
      <c r="Y45" s="65" t="s">
        <v>282</v>
      </c>
      <c r="Z45" s="65" t="s">
        <v>314</v>
      </c>
      <c r="AA45" s="65" t="s">
        <v>312</v>
      </c>
      <c r="AC45" s="65"/>
      <c r="AD45" s="65" t="s">
        <v>326</v>
      </c>
      <c r="AE45" s="65" t="s">
        <v>281</v>
      </c>
      <c r="AF45" s="65" t="s">
        <v>282</v>
      </c>
      <c r="AG45" s="65" t="s">
        <v>314</v>
      </c>
      <c r="AH45" s="65" t="s">
        <v>312</v>
      </c>
      <c r="AJ45" s="65"/>
      <c r="AK45" s="65" t="s">
        <v>326</v>
      </c>
      <c r="AL45" s="65" t="s">
        <v>281</v>
      </c>
      <c r="AM45" s="65" t="s">
        <v>282</v>
      </c>
      <c r="AN45" s="65" t="s">
        <v>314</v>
      </c>
      <c r="AO45" s="65" t="s">
        <v>312</v>
      </c>
      <c r="AQ45" s="65"/>
      <c r="AR45" s="65" t="s">
        <v>326</v>
      </c>
      <c r="AS45" s="65" t="s">
        <v>281</v>
      </c>
      <c r="AT45" s="65" t="s">
        <v>282</v>
      </c>
      <c r="AU45" s="65" t="s">
        <v>314</v>
      </c>
      <c r="AV45" s="65" t="s">
        <v>312</v>
      </c>
      <c r="AX45" s="65"/>
      <c r="AY45" s="65" t="s">
        <v>326</v>
      </c>
      <c r="AZ45" s="65" t="s">
        <v>281</v>
      </c>
      <c r="BA45" s="65" t="s">
        <v>282</v>
      </c>
      <c r="BB45" s="65" t="s">
        <v>314</v>
      </c>
      <c r="BC45" s="65" t="s">
        <v>312</v>
      </c>
      <c r="BE45" s="65"/>
      <c r="BF45" s="65" t="s">
        <v>326</v>
      </c>
      <c r="BG45" s="65" t="s">
        <v>281</v>
      </c>
      <c r="BH45" s="65" t="s">
        <v>282</v>
      </c>
      <c r="BI45" s="65" t="s">
        <v>314</v>
      </c>
      <c r="BJ45" s="65" t="s">
        <v>312</v>
      </c>
    </row>
    <row r="46" spans="1:68" x14ac:dyDescent="0.4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79.240089999999995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53.57085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3483.9187000000002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0.17182539999999999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11.548791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893.51586999999995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398.09469999999999</v>
      </c>
      <c r="AX46" s="65" t="s">
        <v>333</v>
      </c>
      <c r="AY46" s="65"/>
      <c r="AZ46" s="65"/>
      <c r="BA46" s="65"/>
      <c r="BB46" s="65"/>
      <c r="BC46" s="65"/>
      <c r="BE46" s="65" t="s">
        <v>307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75</v>
      </c>
      <c r="E2" s="61">
        <v>8720.7240000000002</v>
      </c>
      <c r="F2" s="61">
        <v>1157.5907999999999</v>
      </c>
      <c r="G2" s="61">
        <v>291.65906000000001</v>
      </c>
      <c r="H2" s="61">
        <v>155.08687</v>
      </c>
      <c r="I2" s="61">
        <v>136.57219000000001</v>
      </c>
      <c r="J2" s="61">
        <v>367.1764</v>
      </c>
      <c r="K2" s="61">
        <v>187.08645999999999</v>
      </c>
      <c r="L2" s="61">
        <v>180.08994000000001</v>
      </c>
      <c r="M2" s="61">
        <v>117.07380999999999</v>
      </c>
      <c r="N2" s="61">
        <v>11.927173</v>
      </c>
      <c r="O2" s="61">
        <v>58.973213000000001</v>
      </c>
      <c r="P2" s="61">
        <v>3671.2073</v>
      </c>
      <c r="Q2" s="61">
        <v>123.55849000000001</v>
      </c>
      <c r="R2" s="61">
        <v>3443.047</v>
      </c>
      <c r="S2" s="61">
        <v>608.68780000000004</v>
      </c>
      <c r="T2" s="61">
        <v>34012.300000000003</v>
      </c>
      <c r="U2" s="61">
        <v>11.406736</v>
      </c>
      <c r="V2" s="61">
        <v>100.90595</v>
      </c>
      <c r="W2" s="61">
        <v>1810.5134</v>
      </c>
      <c r="X2" s="61">
        <v>655.27324999999996</v>
      </c>
      <c r="Y2" s="61">
        <v>10.0371275</v>
      </c>
      <c r="Z2" s="61">
        <v>8.1851634999999998</v>
      </c>
      <c r="AA2" s="61">
        <v>71.521079999999998</v>
      </c>
      <c r="AB2" s="61">
        <v>10.957547</v>
      </c>
      <c r="AC2" s="61">
        <v>2839.4958000000001</v>
      </c>
      <c r="AD2" s="61">
        <v>41.908009999999997</v>
      </c>
      <c r="AE2" s="61">
        <v>11.838124000000001</v>
      </c>
      <c r="AF2" s="61">
        <v>14.068565</v>
      </c>
      <c r="AG2" s="61">
        <v>2256.9760000000001</v>
      </c>
      <c r="AH2" s="61">
        <v>1576.8232</v>
      </c>
      <c r="AI2" s="61">
        <v>680.15282999999999</v>
      </c>
      <c r="AJ2" s="61">
        <v>5224.6130000000003</v>
      </c>
      <c r="AK2" s="61">
        <v>27246.451000000001</v>
      </c>
      <c r="AL2" s="61">
        <v>296.31738000000001</v>
      </c>
      <c r="AM2" s="61">
        <v>13213.27</v>
      </c>
      <c r="AN2" s="61">
        <v>644.92719999999997</v>
      </c>
      <c r="AO2" s="61">
        <v>79.240089999999995</v>
      </c>
      <c r="AP2" s="61">
        <v>55.128624000000002</v>
      </c>
      <c r="AQ2" s="61">
        <v>24.111464000000002</v>
      </c>
      <c r="AR2" s="61">
        <v>53.57085</v>
      </c>
      <c r="AS2" s="61">
        <v>3483.9187000000002</v>
      </c>
      <c r="AT2" s="61">
        <v>0.17182539999999999</v>
      </c>
      <c r="AU2" s="61">
        <v>11.548791</v>
      </c>
      <c r="AV2" s="61">
        <v>893.51586999999995</v>
      </c>
      <c r="AW2" s="61">
        <v>398.09469999999999</v>
      </c>
      <c r="AX2" s="61">
        <v>1.2160084</v>
      </c>
      <c r="AY2" s="61">
        <v>6.3281840000000003</v>
      </c>
      <c r="AZ2" s="61">
        <v>1872.8787</v>
      </c>
      <c r="BA2" s="61">
        <v>264.43146000000002</v>
      </c>
      <c r="BB2" s="61">
        <v>79.786704999999998</v>
      </c>
      <c r="BC2" s="61">
        <v>98.732489999999999</v>
      </c>
      <c r="BD2" s="61">
        <v>85.818269999999998</v>
      </c>
      <c r="BE2" s="61">
        <v>4.7036867000000004</v>
      </c>
      <c r="BF2" s="61">
        <v>31.023598</v>
      </c>
      <c r="BG2" s="61">
        <v>0</v>
      </c>
      <c r="BH2" s="61">
        <v>2.0288401000000001E-3</v>
      </c>
      <c r="BI2" s="61">
        <v>1.3670292000000001E-2</v>
      </c>
      <c r="BJ2" s="61">
        <v>0.20875916</v>
      </c>
      <c r="BK2" s="61">
        <v>0</v>
      </c>
      <c r="BL2" s="61">
        <v>0.7918674</v>
      </c>
      <c r="BM2" s="61">
        <v>10.504635</v>
      </c>
      <c r="BN2" s="61">
        <v>2.9322104000000002</v>
      </c>
      <c r="BO2" s="61">
        <v>243.49457000000001</v>
      </c>
      <c r="BP2" s="61">
        <v>31.92426</v>
      </c>
      <c r="BQ2" s="61">
        <v>67.379660000000001</v>
      </c>
      <c r="BR2" s="61">
        <v>289.22372000000001</v>
      </c>
      <c r="BS2" s="61">
        <v>236.50426999999999</v>
      </c>
      <c r="BT2" s="61">
        <v>34.071888000000001</v>
      </c>
      <c r="BU2" s="61">
        <v>0.10274251</v>
      </c>
      <c r="BV2" s="61">
        <v>0.10231889</v>
      </c>
      <c r="BW2" s="61">
        <v>2.2427207999999998</v>
      </c>
      <c r="BX2" s="61">
        <v>4.5135035999999999</v>
      </c>
      <c r="BY2" s="61">
        <v>0.71488326999999996</v>
      </c>
      <c r="BZ2" s="61">
        <v>5.3158160000000001E-3</v>
      </c>
      <c r="CA2" s="61">
        <v>5.2134957000000002</v>
      </c>
      <c r="CB2" s="61">
        <v>0.104078874</v>
      </c>
      <c r="CC2" s="61">
        <v>0.51932233999999999</v>
      </c>
      <c r="CD2" s="61">
        <v>4.2756752999999996</v>
      </c>
      <c r="CE2" s="61">
        <v>0.31668257999999999</v>
      </c>
      <c r="CF2" s="61">
        <v>0.21797074</v>
      </c>
      <c r="CG2" s="61">
        <v>1.5E-5</v>
      </c>
      <c r="CH2" s="61">
        <v>8.3392330000000001E-2</v>
      </c>
      <c r="CI2" s="61">
        <v>7.6751479999999997E-2</v>
      </c>
      <c r="CJ2" s="61">
        <v>9.7801290000000005</v>
      </c>
      <c r="CK2" s="61">
        <v>8.8135400000000003E-2</v>
      </c>
      <c r="CL2" s="61">
        <v>2.8956327000000002</v>
      </c>
      <c r="CM2" s="61">
        <v>9.4254370000000005</v>
      </c>
      <c r="CN2" s="61">
        <v>11055.147999999999</v>
      </c>
      <c r="CO2" s="61">
        <v>19971.155999999999</v>
      </c>
      <c r="CP2" s="61">
        <v>13792.473</v>
      </c>
      <c r="CQ2" s="61">
        <v>4252.8019999999997</v>
      </c>
      <c r="CR2" s="61">
        <v>2574.174</v>
      </c>
      <c r="CS2" s="61">
        <v>1523.7499</v>
      </c>
      <c r="CT2" s="61">
        <v>12138.133</v>
      </c>
      <c r="CU2" s="61">
        <v>7726.7334000000001</v>
      </c>
      <c r="CV2" s="61">
        <v>5042.8706000000002</v>
      </c>
      <c r="CW2" s="61">
        <v>9195.8760000000002</v>
      </c>
      <c r="CX2" s="61">
        <v>2562.877</v>
      </c>
      <c r="CY2" s="61">
        <v>12849.795</v>
      </c>
      <c r="CZ2" s="61">
        <v>7333.2790000000005</v>
      </c>
      <c r="DA2" s="61">
        <v>17420.197</v>
      </c>
      <c r="DB2" s="61">
        <v>14878.05</v>
      </c>
      <c r="DC2" s="61">
        <v>26331.094000000001</v>
      </c>
      <c r="DD2" s="61">
        <v>52202.167999999998</v>
      </c>
      <c r="DE2" s="61">
        <v>11298.945</v>
      </c>
      <c r="DF2" s="61">
        <v>19193.77</v>
      </c>
      <c r="DG2" s="61">
        <v>11086.775</v>
      </c>
      <c r="DH2" s="61">
        <v>219.68218999999999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264.43146000000002</v>
      </c>
      <c r="B6">
        <f>BB2</f>
        <v>79.786704999999998</v>
      </c>
      <c r="C6">
        <f>BC2</f>
        <v>98.732489999999999</v>
      </c>
      <c r="D6">
        <f>BD2</f>
        <v>85.818269999999998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16355</v>
      </c>
      <c r="C2" s="56">
        <f ca="1">YEAR(TODAY())-YEAR(B2)+IF(TODAY()&gt;=DATE(YEAR(TODAY()),MONTH(B2),DAY(B2)),0,-1)</f>
        <v>75</v>
      </c>
      <c r="E2" s="52">
        <v>156.30000000000001</v>
      </c>
      <c r="F2" s="53" t="s">
        <v>39</v>
      </c>
      <c r="G2" s="52">
        <v>57.6</v>
      </c>
      <c r="H2" s="51" t="s">
        <v>41</v>
      </c>
      <c r="I2" s="72">
        <f>ROUND(G3/E3^2,1)</f>
        <v>23.6</v>
      </c>
    </row>
    <row r="3" spans="1:9" x14ac:dyDescent="0.4">
      <c r="E3" s="51">
        <f>E2/100</f>
        <v>1.5630000000000002</v>
      </c>
      <c r="F3" s="51" t="s">
        <v>40</v>
      </c>
      <c r="G3" s="51">
        <f>G2</f>
        <v>57.6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이강부, ID : H1900207)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10:29:11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308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43959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75</v>
      </c>
      <c r="G12" s="94"/>
      <c r="H12" s="94"/>
      <c r="I12" s="94"/>
      <c r="K12" s="123">
        <f>'개인정보 및 신체계측 입력'!E2</f>
        <v>156.30000000000001</v>
      </c>
      <c r="L12" s="124"/>
      <c r="M12" s="117">
        <f>'개인정보 및 신체계측 입력'!G2</f>
        <v>57.6</v>
      </c>
      <c r="N12" s="118"/>
      <c r="O12" s="113" t="s">
        <v>271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이강부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63.728999999999999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16.056999999999999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20.213999999999999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25.1</v>
      </c>
      <c r="L72" s="36" t="s">
        <v>53</v>
      </c>
      <c r="M72" s="36">
        <f>ROUND('DRIs DATA'!K8,1)</f>
        <v>4.5999999999999996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459.07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840.88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655.27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730.5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282.12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1816.43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792.4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2020-05-13T03:01:04Z</dcterms:modified>
</cp:coreProperties>
</file>