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<sst xmlns="http://schemas.openxmlformats.org/spreadsheetml/2006/main" count="692" uniqueCount="344">
  <si>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</si>
  <si>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</si>
  <si>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</si>
  <si>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</si>
  <si>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</si>
  <si>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</si>
  <si>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</si>
  <si>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</si>
  <si>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</si>
  <si>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</si>
  <si>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</si>
  <si>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</si>
  <si>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</si>
  <si>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</si>
  <si>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</si>
  <si>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</si>
  <si>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</si>
  <si>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</si>
  <si>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</si>
  <si>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</si>
  <si>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</si>
  <si>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</si>
  <si>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</si>
  <si>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</si>
  <si>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</si>
  <si>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</si>
  <si>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</si>
  <si>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</si>
  <si>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</si>
  <si>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</si>
  <si>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</si>
  <si>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</si>
  <si>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</si>
  <si>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</si>
  <si>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</si>
  <si>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</si>
  <si>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</si>
  <si>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</si>
  <si>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</si>
  <si>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</si>
  <si>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</si>
  <si>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</si>
  <si>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</si>
  <si>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</si>
  <si>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</si>
  <si>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</si>
  <si>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</si>
  <si>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</si>
  <si>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</si>
  <si>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</si>
  <si>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</si>
  <si>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</si>
  <si>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</si>
  <si>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</si>
  <si>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</si>
  <si>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</si>
  <si>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</si>
  <si>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</si>
  <si>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</si>
  <si>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</si>
  <si>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</si>
  <si>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</si>
  <si>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</si>
  <si>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</si>
  <si>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</si>
  <si>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</si>
  <si>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</si>
  <si>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</si>
  <si>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</si>
  <si>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</si>
  <si>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</si>
  <si>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</si>
  <si>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</si>
  <si>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</si>
  <si>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</si>
  <si>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</si>
  <si>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</si>
  <si>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</si>
  <si>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</si>
  <si>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</si>
  <si>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</si>
  <si>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</si>
  <si>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</si>
  <si>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</si>
  <si>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</si>
  <si>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</si>
  <si>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</si>
  <si>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</si>
  <si>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</si>
  <si>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</si>
  <si>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</si>
  <si>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</si>
  <si>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</si>
  <si>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</si>
  <si>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</si>
  <si>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</si>
  <si>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</si>
  <si>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</si>
  <si>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</si>
  <si>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</si>
  <si>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</si>
  <si>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</si>
  <si>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</si>
  <si>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</si>
  <si>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</si>
  <si>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</si>
  <si>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</si>
  <si>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</si>
  <si>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</si>
  <si>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</si>
  <si>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</si>
  <si>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</si>
  <si>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</si>
  <si>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</si>
  <si>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</si>
  <si>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</si>
  <si>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</si>
  <si>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</si>
  <si>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</si>
  <si>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</si>
  <si>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</si>
  <si>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</si>
  <si>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</si>
  <si>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</si>
  <si>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</si>
  <si>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</si>
  <si>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</si>
  <si>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</si>
  <si>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</si>
  <si>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</si>
  <si>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</si>
  <si>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</si>
  <si>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</si>
  <si>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</si>
  <si>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</si>
  <si>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</si>
  <si>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</si>
  <si>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</si>
  <si>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</si>
  <si>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</si>
  <si>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</si>
  <si>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</si>
  <si>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</si>
  <si>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</si>
  <si>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</si>
  <si>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</si>
  <si>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</si>
  <si>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</si>
  <si>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</si>
  <si>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</si>
  <si>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</si>
  <si>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</si>
  <si>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</si>
  <si>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</si>
  <si>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</si>
  <si>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</si>
  <si>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</si>
  <si>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</si>
  <si>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</si>
  <si>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</si>
  <si>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</si>
  <si>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</si>
  <si>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</si>
  <si>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</si>
  <si>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</si>
  <si>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</si>
  <si>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</si>
  <si>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</si>
  <si>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</si>
  <si>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</si>
  <si>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</si>
  <si>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</si>
  <si>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</si>
  <si>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</si>
  <si>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</si>
  <si>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</si>
  <si>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</si>
  <si>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</si>
  <si>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</si>
  <si>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</si>
  <si>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</si>
  <si>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</si>
  <si>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</si>
  <si>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</si>
  <si>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</si>
  <si>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</si>
  <si>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</si>
  <si>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</si>
  <si>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</si>
  <si>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</si>
  <si>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</si>
  <si>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</si>
  <si>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</si>
  <si>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</si>
  <si>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</si>
  <si>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</si>
  <si>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</si>
  <si>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</si>
  <si>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</si>
  <si>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</si>
  <si>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</si>
  <si>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</si>
  <si>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</si>
  <si>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</si>
  <si>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</si>
  <si>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</si>
  <si>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</si>
  <si>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</si>
  <si>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</si>
  <si>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</si>
  <si>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</si>
  <si>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</si>
  <si>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</si>
  <si>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</si>
  <si>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</si>
  <si>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</si>
  <si>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</si>
  <si>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</si>
  <si>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</si>
  <si>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</si>
  <si>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</si>
  <si>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</si>
  <si>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</si>
  <si>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</si>
  <si>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</si>
  <si>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</si>
  <si>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</si>
  <si>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</si>
  <si>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</si>
  <si>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</si>
  <si>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</si>
  <si>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</si>
  <si>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</si>
  <si>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</si>
  <si>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</si>
  <si>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</si>
  <si>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</si>
  <si>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</si>
  <si>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</si>
  <si>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</si>
  <si>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</si>
  <si>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</si>
  <si>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</si>
  <si>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</si>
  <si>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</si>
  <si>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</si>
  <si>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</si>
  <si>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</si>
  <si>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</si>
  <si>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</si>
  <si>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</si>
  <si>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</si>
  <si>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</si>
  <si>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</si>
  <si>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</si>
  <si>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</si>
  <si>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</si>
  <si>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</si>
  <si>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</si>
  <si>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</si>
  <si>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</si>
  <si>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</si>
  <si>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</si>
  <si>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</si>
  <si>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</si>
  <si>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</si>
  <si>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</si>
  <si>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</si>
  <si>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</si>
  <si>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</si>
  <si>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</si>
  <si>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</si>
  <si>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</si>
  <si>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</si>
  <si>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</si>
  <si>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</si>
  <si>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</si>
  <si>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</si>
  <si>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</si>
  <si>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</si>
  <si>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</si>
  <si>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</si>
  <si>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</si>
  <si>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</si>
  <si>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</si>
  <si>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</si>
  <si>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</si>
  <si>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</si>
  <si>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</si>
  <si>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</si>
  <si>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</si>
  <si>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판토텐산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</si>
  <si>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</si>
  <si>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</si>
  <si>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</si>
  <si>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n-3불포화</t>
    <phoneticPr fontId="1" type="noConversion"/>
  </si>
  <si>
    <t>상한섭취량</t>
    <phoneticPr fontId="1" type="noConversion"/>
  </si>
  <si>
    <t>단백질(g/일)</t>
    <phoneticPr fontId="1" type="noConversion"/>
  </si>
  <si>
    <t>비타민C</t>
    <phoneticPr fontId="1" type="noConversion"/>
  </si>
  <si>
    <t>정보</t>
    <phoneticPr fontId="1" type="noConversion"/>
  </si>
  <si>
    <t>(설문지 : FFQ 95문항 설문지, 사용자 : 임종태, ID : H1900208)</t>
  </si>
  <si>
    <t>출력시각</t>
    <phoneticPr fontId="1" type="noConversion"/>
  </si>
  <si>
    <t>2020년 05월 13일 10:30:02</t>
  </si>
  <si>
    <t>다량영양소</t>
    <phoneticPr fontId="1" type="noConversion"/>
  </si>
  <si>
    <t>에너지(kcal)</t>
    <phoneticPr fontId="1" type="noConversion"/>
  </si>
  <si>
    <t>필요추정량</t>
    <phoneticPr fontId="1" type="noConversion"/>
  </si>
  <si>
    <t>n-6불포화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</si>
  <si>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</si>
  <si>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</si>
  <si>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</si>
  <si>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</si>
  <si>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</si>
  <si>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</si>
  <si>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</si>
  <si>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</si>
  <si>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</si>
  <si>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</si>
  <si>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</si>
  <si>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</si>
  <si>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</si>
  <si>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</si>
  <si>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</si>
  <si>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</si>
  <si>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</si>
  <si>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</si>
  <si>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</si>
  <si>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</si>
  <si>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</si>
  <si>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</si>
  <si>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</si>
  <si>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</si>
  <si>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</si>
  <si>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</si>
  <si>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</si>
  <si>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</si>
  <si>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</si>
  <si>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</si>
  <si>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</si>
  <si>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</si>
  <si>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</si>
  <si>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</si>
  <si>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</si>
  <si>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H1900208</t>
  </si>
  <si>
    <t>임종태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</si>
</sst>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196.32927000000001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323056"/>
        <c:axId val="399326584"/>
      </c:barChart>
      <c:catAx>
        <c:axId val="39932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326584"/>
        <c:crosses val="autoZero"/>
        <c:auto val="1"/>
        <c:lblAlgn val="ctr"/>
        <c:lblOffset val="100"/>
        <c:noMultiLvlLbl val="0"/>
      </c:catAx>
      <c:valAx>
        <c:axId val="399326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32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6.0083957000000003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395008"/>
        <c:axId val="445395400"/>
      </c:barChart>
      <c:catAx>
        <c:axId val="44539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395400"/>
        <c:crosses val="autoZero"/>
        <c:auto val="1"/>
        <c:lblAlgn val="ctr"/>
        <c:lblOffset val="100"/>
        <c:noMultiLvlLbl val="0"/>
      </c:catAx>
      <c:valAx>
        <c:axId val="44539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39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5.9212899999999999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396184"/>
        <c:axId val="445396576"/>
      </c:barChart>
      <c:catAx>
        <c:axId val="44539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396576"/>
        <c:crosses val="autoZero"/>
        <c:auto val="1"/>
        <c:lblAlgn val="ctr"/>
        <c:lblOffset val="100"/>
        <c:noMultiLvlLbl val="0"/>
      </c:catAx>
      <c:valAx>
        <c:axId val="44539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39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3289.6179999999999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397360"/>
        <c:axId val="445397752"/>
      </c:barChart>
      <c:catAx>
        <c:axId val="44539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397752"/>
        <c:crosses val="autoZero"/>
        <c:auto val="1"/>
        <c:lblAlgn val="ctr"/>
        <c:lblOffset val="100"/>
        <c:noMultiLvlLbl val="0"/>
      </c:catAx>
      <c:valAx>
        <c:axId val="445397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39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9598.0290000000005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398536"/>
        <c:axId val="445398928"/>
      </c:barChart>
      <c:catAx>
        <c:axId val="44539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398928"/>
        <c:crosses val="autoZero"/>
        <c:auto val="1"/>
        <c:lblAlgn val="ctr"/>
        <c:lblOffset val="100"/>
        <c:noMultiLvlLbl val="0"/>
      </c:catAx>
      <c:valAx>
        <c:axId val="4453989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39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243.34718000000001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399712"/>
        <c:axId val="445400104"/>
      </c:barChart>
      <c:catAx>
        <c:axId val="44539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400104"/>
        <c:crosses val="autoZero"/>
        <c:auto val="1"/>
        <c:lblAlgn val="ctr"/>
        <c:lblOffset val="100"/>
        <c:noMultiLvlLbl val="0"/>
      </c:catAx>
      <c:valAx>
        <c:axId val="445400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39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406.13828000000001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400888"/>
        <c:axId val="489930512"/>
      </c:barChart>
      <c:catAx>
        <c:axId val="44540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30512"/>
        <c:crosses val="autoZero"/>
        <c:auto val="1"/>
        <c:lblAlgn val="ctr"/>
        <c:lblOffset val="100"/>
        <c:noMultiLvlLbl val="0"/>
      </c:catAx>
      <c:valAx>
        <c:axId val="48993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40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31.602003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31296"/>
        <c:axId val="489931688"/>
      </c:barChart>
      <c:catAx>
        <c:axId val="48993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31688"/>
        <c:crosses val="autoZero"/>
        <c:auto val="1"/>
        <c:lblAlgn val="ctr"/>
        <c:lblOffset val="100"/>
        <c:noMultiLvlLbl val="0"/>
      </c:catAx>
      <c:valAx>
        <c:axId val="489931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3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2565.2514999999999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32472"/>
        <c:axId val="489932864"/>
      </c:barChart>
      <c:catAx>
        <c:axId val="48993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32864"/>
        <c:crosses val="autoZero"/>
        <c:auto val="1"/>
        <c:lblAlgn val="ctr"/>
        <c:lblOffset val="100"/>
        <c:noMultiLvlLbl val="0"/>
      </c:catAx>
      <c:valAx>
        <c:axId val="4899328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3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0.124935105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33648"/>
        <c:axId val="489934040"/>
      </c:barChart>
      <c:catAx>
        <c:axId val="48993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34040"/>
        <c:crosses val="autoZero"/>
        <c:auto val="1"/>
        <c:lblAlgn val="ctr"/>
        <c:lblOffset val="100"/>
        <c:noMultiLvlLbl val="0"/>
      </c:catAx>
      <c:valAx>
        <c:axId val="489934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3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9.3205670000000005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34824"/>
        <c:axId val="489935216"/>
      </c:barChart>
      <c:catAx>
        <c:axId val="48993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35216"/>
        <c:crosses val="autoZero"/>
        <c:auto val="1"/>
        <c:lblAlgn val="ctr"/>
        <c:lblOffset val="100"/>
        <c:noMultiLvlLbl val="0"/>
      </c:catAx>
      <c:valAx>
        <c:axId val="489935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3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82.734089999999995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480600"/>
        <c:axId val="394480992"/>
      </c:barChart>
      <c:catAx>
        <c:axId val="39448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480992"/>
        <c:crosses val="autoZero"/>
        <c:auto val="1"/>
        <c:lblAlgn val="ctr"/>
        <c:lblOffset val="100"/>
        <c:noMultiLvlLbl val="0"/>
      </c:catAx>
      <c:valAx>
        <c:axId val="394480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48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1208.5791999999999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36392"/>
        <c:axId val="489936784"/>
      </c:barChart>
      <c:catAx>
        <c:axId val="48993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36784"/>
        <c:crosses val="autoZero"/>
        <c:auto val="1"/>
        <c:lblAlgn val="ctr"/>
        <c:lblOffset val="100"/>
        <c:noMultiLvlLbl val="0"/>
      </c:catAx>
      <c:valAx>
        <c:axId val="48993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3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223.32633999999999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937176"/>
        <c:axId val="489937568"/>
      </c:barChart>
      <c:catAx>
        <c:axId val="48993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937568"/>
        <c:crosses val="autoZero"/>
        <c:auto val="1"/>
        <c:lblAlgn val="ctr"/>
        <c:lblOffset val="100"/>
        <c:noMultiLvlLbl val="0"/>
      </c:catAx>
      <c:valAx>
        <c:axId val="48993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93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6.1239999999999997</c:v>
                </c:pt>
                <c:pt idx="1">
                  <c:v>13.416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3734224"/>
        <c:axId val="433734616"/>
      </c:barChart>
      <c:catAx>
        <c:axId val="43373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34616"/>
        <c:crosses val="autoZero"/>
        <c:auto val="1"/>
        <c:lblAlgn val="ctr"/>
        <c:lblOffset val="100"/>
        <c:noMultiLvlLbl val="0"/>
      </c:catAx>
      <c:valAx>
        <c:axId val="433734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73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25.393453999999998</c:v>
                </c:pt>
                <c:pt idx="1">
                  <c:v>30.378005999999999</c:v>
                </c:pt>
                <c:pt idx="2">
                  <c:v>41.566105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1734.2378000000001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735792"/>
        <c:axId val="433736184"/>
      </c:barChart>
      <c:catAx>
        <c:axId val="43373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36184"/>
        <c:crosses val="autoZero"/>
        <c:auto val="1"/>
        <c:lblAlgn val="ctr"/>
        <c:lblOffset val="100"/>
        <c:noMultiLvlLbl val="0"/>
      </c:catAx>
      <c:valAx>
        <c:axId val="433736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73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46.153106999999999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736968"/>
        <c:axId val="433737360"/>
      </c:barChart>
      <c:catAx>
        <c:axId val="43373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37360"/>
        <c:crosses val="autoZero"/>
        <c:auto val="1"/>
        <c:lblAlgn val="ctr"/>
        <c:lblOffset val="100"/>
        <c:noMultiLvlLbl val="0"/>
      </c:catAx>
      <c:valAx>
        <c:axId val="43373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73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70.977999999999994</c:v>
                </c:pt>
                <c:pt idx="1">
                  <c:v>10.073</c:v>
                </c:pt>
                <c:pt idx="2">
                  <c:v>18.949000000000002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3738144"/>
        <c:axId val="433738536"/>
      </c:barChart>
      <c:catAx>
        <c:axId val="43373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38536"/>
        <c:crosses val="autoZero"/>
        <c:auto val="1"/>
        <c:lblAlgn val="ctr"/>
        <c:lblOffset val="100"/>
        <c:noMultiLvlLbl val="0"/>
      </c:catAx>
      <c:valAx>
        <c:axId val="43373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73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4640.2816999999995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739320"/>
        <c:axId val="433739712"/>
      </c:barChart>
      <c:catAx>
        <c:axId val="43373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39712"/>
        <c:crosses val="autoZero"/>
        <c:auto val="1"/>
        <c:lblAlgn val="ctr"/>
        <c:lblOffset val="100"/>
        <c:noMultiLvlLbl val="0"/>
      </c:catAx>
      <c:valAx>
        <c:axId val="433739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73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389.95546999999999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740496"/>
        <c:axId val="433740888"/>
      </c:barChart>
      <c:catAx>
        <c:axId val="43374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40888"/>
        <c:crosses val="autoZero"/>
        <c:auto val="1"/>
        <c:lblAlgn val="ctr"/>
        <c:lblOffset val="100"/>
        <c:noMultiLvlLbl val="0"/>
      </c:catAx>
      <c:valAx>
        <c:axId val="433740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74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1641.7075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741672"/>
        <c:axId val="447282280"/>
      </c:barChart>
      <c:catAx>
        <c:axId val="43374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282280"/>
        <c:crosses val="autoZero"/>
        <c:auto val="1"/>
        <c:lblAlgn val="ctr"/>
        <c:lblOffset val="100"/>
        <c:noMultiLvlLbl val="0"/>
      </c:catAx>
      <c:valAx>
        <c:axId val="44728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74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8.6202629999999996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481776"/>
        <c:axId val="394482168"/>
      </c:barChart>
      <c:catAx>
        <c:axId val="39448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482168"/>
        <c:crosses val="autoZero"/>
        <c:auto val="1"/>
        <c:lblAlgn val="ctr"/>
        <c:lblOffset val="100"/>
        <c:noMultiLvlLbl val="0"/>
      </c:catAx>
      <c:valAx>
        <c:axId val="394482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48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17522.201000000001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283064"/>
        <c:axId val="447283456"/>
      </c:barChart>
      <c:catAx>
        <c:axId val="44728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283456"/>
        <c:crosses val="autoZero"/>
        <c:auto val="1"/>
        <c:lblAlgn val="ctr"/>
        <c:lblOffset val="100"/>
        <c:noMultiLvlLbl val="0"/>
      </c:catAx>
      <c:valAx>
        <c:axId val="44728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28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52.024543999999999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284240"/>
        <c:axId val="447284632"/>
      </c:barChart>
      <c:catAx>
        <c:axId val="44728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284632"/>
        <c:crosses val="autoZero"/>
        <c:auto val="1"/>
        <c:lblAlgn val="ctr"/>
        <c:lblOffset val="100"/>
        <c:noMultiLvlLbl val="0"/>
      </c:catAx>
      <c:valAx>
        <c:axId val="44728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28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5.03409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285416"/>
        <c:axId val="447285808"/>
      </c:barChart>
      <c:catAx>
        <c:axId val="44728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285808"/>
        <c:crosses val="autoZero"/>
        <c:auto val="1"/>
        <c:lblAlgn val="ctr"/>
        <c:lblOffset val="100"/>
        <c:noMultiLvlLbl val="0"/>
      </c:catAx>
      <c:valAx>
        <c:axId val="44728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28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937.63720000000001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482952"/>
        <c:axId val="394483344"/>
      </c:barChart>
      <c:catAx>
        <c:axId val="394482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4483344"/>
        <c:crosses val="autoZero"/>
        <c:auto val="1"/>
        <c:lblAlgn val="ctr"/>
        <c:lblOffset val="100"/>
        <c:noMultiLvlLbl val="0"/>
      </c:catAx>
      <c:valAx>
        <c:axId val="39448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48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3.8151959999999998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4484128"/>
        <c:axId val="431612240"/>
      </c:barChart>
      <c:catAx>
        <c:axId val="39448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612240"/>
        <c:crosses val="autoZero"/>
        <c:auto val="1"/>
        <c:lblAlgn val="ctr"/>
        <c:lblOffset val="100"/>
        <c:noMultiLvlLbl val="0"/>
      </c:catAx>
      <c:valAx>
        <c:axId val="431612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448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44.579315000000001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613024"/>
        <c:axId val="431613416"/>
      </c:barChart>
      <c:catAx>
        <c:axId val="43161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613416"/>
        <c:crosses val="autoZero"/>
        <c:auto val="1"/>
        <c:lblAlgn val="ctr"/>
        <c:lblOffset val="100"/>
        <c:noMultiLvlLbl val="0"/>
      </c:catAx>
      <c:valAx>
        <c:axId val="431613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61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5.03409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614200"/>
        <c:axId val="431614592"/>
      </c:barChart>
      <c:catAx>
        <c:axId val="43161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614592"/>
        <c:crosses val="autoZero"/>
        <c:auto val="1"/>
        <c:lblAlgn val="ctr"/>
        <c:lblOffset val="100"/>
        <c:noMultiLvlLbl val="0"/>
      </c:catAx>
      <c:valAx>
        <c:axId val="43161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61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1617.4983999999999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615376"/>
        <c:axId val="431615768"/>
      </c:barChart>
      <c:catAx>
        <c:axId val="43161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615768"/>
        <c:crosses val="autoZero"/>
        <c:auto val="1"/>
        <c:lblAlgn val="ctr"/>
        <c:lblOffset val="100"/>
        <c:noMultiLvlLbl val="0"/>
      </c:catAx>
      <c:valAx>
        <c:axId val="43161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61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34.209857999999997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393832"/>
        <c:axId val="445394224"/>
      </c:barChart>
      <c:catAx>
        <c:axId val="44539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394224"/>
        <c:crosses val="autoZero"/>
        <c:auto val="1"/>
        <c:lblAlgn val="ctr"/>
        <c:lblOffset val="100"/>
        <c:noMultiLvlLbl val="0"/>
      </c:catAx>
      <c:valAx>
        <c:axId val="44539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39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임종태, ID : H1900208)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13일 10:30:02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2000</v>
      </c>
      <c r="C6" s="59">
        <f>'DRIs DATA 입력'!C6</f>
        <v>4640.2816999999995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196.32927000000001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82.734089999999995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70.977999999999994</v>
      </c>
      <c r="G8" s="59">
        <f>'DRIs DATA 입력'!G8</f>
        <v>10.073</v>
      </c>
      <c r="H8" s="59">
        <f>'DRIs DATA 입력'!H8</f>
        <v>18.949000000000002</v>
      </c>
      <c r="I8" s="46"/>
      <c r="J8" s="59" t="s">
        <v>216</v>
      </c>
      <c r="K8" s="59">
        <f>'DRIs DATA 입력'!K8</f>
        <v>6.1239999999999997</v>
      </c>
      <c r="L8" s="59">
        <f>'DRIs DATA 입력'!L8</f>
        <v>13.416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1734.2378000000001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46.153106999999999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8.6202629999999996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937.63720000000001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389.95546999999999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5.1823791999999997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3.8151959999999998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44.579315000000001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5.03409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1617.4983999999999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34.209857999999997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6.0083957000000003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5.9212899999999999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1641.7075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3289.6179999999999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17522.201000000001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9598.0290000000005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243.34718000000001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406.13828000000001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52.024543999999999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31.602003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2565.2514999999999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0.124935105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9.3205670000000005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1208.5791999999999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223.32633999999999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299</v>
      </c>
      <c r="B1" s="61" t="s">
        <v>300</v>
      </c>
      <c r="G1" s="62" t="s">
        <v>301</v>
      </c>
      <c r="H1" s="61" t="s">
        <v>302</v>
      </c>
    </row>
    <row r="3" spans="1:27" x14ac:dyDescent="0.4">
      <c r="A3" s="68" t="s">
        <v>303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304</v>
      </c>
      <c r="B4" s="67"/>
      <c r="C4" s="67"/>
      <c r="E4" s="69" t="s">
        <v>275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277</v>
      </c>
      <c r="V4" s="67"/>
      <c r="W4" s="67"/>
      <c r="X4" s="67"/>
      <c r="Y4" s="67"/>
      <c r="Z4" s="67"/>
    </row>
    <row r="5" spans="1:27" x14ac:dyDescent="0.4">
      <c r="A5" s="65"/>
      <c r="B5" s="65" t="s">
        <v>305</v>
      </c>
      <c r="C5" s="65" t="s">
        <v>294</v>
      </c>
      <c r="E5" s="65"/>
      <c r="F5" s="65" t="s">
        <v>50</v>
      </c>
      <c r="G5" s="65" t="s">
        <v>278</v>
      </c>
      <c r="H5" s="65" t="s">
        <v>46</v>
      </c>
      <c r="J5" s="65"/>
      <c r="K5" s="65" t="s">
        <v>295</v>
      </c>
      <c r="L5" s="65" t="s">
        <v>306</v>
      </c>
      <c r="N5" s="65"/>
      <c r="O5" s="65" t="s">
        <v>279</v>
      </c>
      <c r="P5" s="65" t="s">
        <v>280</v>
      </c>
      <c r="Q5" s="65" t="s">
        <v>281</v>
      </c>
      <c r="R5" s="65" t="s">
        <v>296</v>
      </c>
      <c r="S5" s="65" t="s">
        <v>294</v>
      </c>
      <c r="U5" s="65"/>
      <c r="V5" s="65" t="s">
        <v>279</v>
      </c>
      <c r="W5" s="65" t="s">
        <v>280</v>
      </c>
      <c r="X5" s="65" t="s">
        <v>281</v>
      </c>
      <c r="Y5" s="65" t="s">
        <v>296</v>
      </c>
      <c r="Z5" s="65" t="s">
        <v>294</v>
      </c>
    </row>
    <row r="6" spans="1:27" x14ac:dyDescent="0.4">
      <c r="A6" s="65" t="s">
        <v>304</v>
      </c>
      <c r="B6" s="65">
        <v>2000</v>
      </c>
      <c r="C6" s="65">
        <v>4640.2816999999995</v>
      </c>
      <c r="E6" s="65" t="s">
        <v>282</v>
      </c>
      <c r="F6" s="65">
        <v>55</v>
      </c>
      <c r="G6" s="65">
        <v>15</v>
      </c>
      <c r="H6" s="65">
        <v>7</v>
      </c>
      <c r="J6" s="65" t="s">
        <v>282</v>
      </c>
      <c r="K6" s="65">
        <v>0.1</v>
      </c>
      <c r="L6" s="65">
        <v>4</v>
      </c>
      <c r="N6" s="65" t="s">
        <v>297</v>
      </c>
      <c r="O6" s="65">
        <v>45</v>
      </c>
      <c r="P6" s="65">
        <v>55</v>
      </c>
      <c r="Q6" s="65">
        <v>0</v>
      </c>
      <c r="R6" s="65">
        <v>0</v>
      </c>
      <c r="S6" s="65">
        <v>196.32927000000001</v>
      </c>
      <c r="U6" s="65" t="s">
        <v>307</v>
      </c>
      <c r="V6" s="65">
        <v>0</v>
      </c>
      <c r="W6" s="65">
        <v>0</v>
      </c>
      <c r="X6" s="65">
        <v>25</v>
      </c>
      <c r="Y6" s="65">
        <v>0</v>
      </c>
      <c r="Z6" s="65">
        <v>82.734089999999995</v>
      </c>
    </row>
    <row r="7" spans="1:27" x14ac:dyDescent="0.4">
      <c r="E7" s="65" t="s">
        <v>308</v>
      </c>
      <c r="F7" s="65">
        <v>65</v>
      </c>
      <c r="G7" s="65">
        <v>30</v>
      </c>
      <c r="H7" s="65">
        <v>20</v>
      </c>
      <c r="J7" s="65" t="s">
        <v>308</v>
      </c>
      <c r="K7" s="65">
        <v>1</v>
      </c>
      <c r="L7" s="65">
        <v>10</v>
      </c>
    </row>
    <row r="8" spans="1:27" x14ac:dyDescent="0.4">
      <c r="E8" s="65" t="s">
        <v>309</v>
      </c>
      <c r="F8" s="65">
        <v>70.977999999999994</v>
      </c>
      <c r="G8" s="65">
        <v>10.073</v>
      </c>
      <c r="H8" s="65">
        <v>18.949000000000002</v>
      </c>
      <c r="J8" s="65" t="s">
        <v>309</v>
      </c>
      <c r="K8" s="65">
        <v>6.1239999999999997</v>
      </c>
      <c r="L8" s="65">
        <v>13.416</v>
      </c>
    </row>
    <row r="13" spans="1:27" x14ac:dyDescent="0.4">
      <c r="A13" s="66" t="s">
        <v>310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283</v>
      </c>
      <c r="B14" s="67"/>
      <c r="C14" s="67"/>
      <c r="D14" s="67"/>
      <c r="E14" s="67"/>
      <c r="F14" s="67"/>
      <c r="H14" s="67" t="s">
        <v>284</v>
      </c>
      <c r="I14" s="67"/>
      <c r="J14" s="67"/>
      <c r="K14" s="67"/>
      <c r="L14" s="67"/>
      <c r="M14" s="67"/>
      <c r="O14" s="67" t="s">
        <v>285</v>
      </c>
      <c r="P14" s="67"/>
      <c r="Q14" s="67"/>
      <c r="R14" s="67"/>
      <c r="S14" s="67"/>
      <c r="T14" s="67"/>
      <c r="V14" s="67" t="s">
        <v>311</v>
      </c>
      <c r="W14" s="67"/>
      <c r="X14" s="67"/>
      <c r="Y14" s="67"/>
      <c r="Z14" s="67"/>
      <c r="AA14" s="67"/>
    </row>
    <row r="15" spans="1:27" x14ac:dyDescent="0.4">
      <c r="A15" s="65"/>
      <c r="B15" s="65" t="s">
        <v>279</v>
      </c>
      <c r="C15" s="65" t="s">
        <v>280</v>
      </c>
      <c r="D15" s="65" t="s">
        <v>281</v>
      </c>
      <c r="E15" s="65" t="s">
        <v>296</v>
      </c>
      <c r="F15" s="65" t="s">
        <v>294</v>
      </c>
      <c r="H15" s="65"/>
      <c r="I15" s="65" t="s">
        <v>279</v>
      </c>
      <c r="J15" s="65" t="s">
        <v>280</v>
      </c>
      <c r="K15" s="65" t="s">
        <v>281</v>
      </c>
      <c r="L15" s="65" t="s">
        <v>296</v>
      </c>
      <c r="M15" s="65" t="s">
        <v>294</v>
      </c>
      <c r="O15" s="65"/>
      <c r="P15" s="65" t="s">
        <v>279</v>
      </c>
      <c r="Q15" s="65" t="s">
        <v>280</v>
      </c>
      <c r="R15" s="65" t="s">
        <v>281</v>
      </c>
      <c r="S15" s="65" t="s">
        <v>296</v>
      </c>
      <c r="T15" s="65" t="s">
        <v>294</v>
      </c>
      <c r="V15" s="65"/>
      <c r="W15" s="65" t="s">
        <v>279</v>
      </c>
      <c r="X15" s="65" t="s">
        <v>280</v>
      </c>
      <c r="Y15" s="65" t="s">
        <v>281</v>
      </c>
      <c r="Z15" s="65" t="s">
        <v>296</v>
      </c>
      <c r="AA15" s="65" t="s">
        <v>294</v>
      </c>
    </row>
    <row r="16" spans="1:27" x14ac:dyDescent="0.4">
      <c r="A16" s="65" t="s">
        <v>286</v>
      </c>
      <c r="B16" s="65">
        <v>500</v>
      </c>
      <c r="C16" s="65">
        <v>700</v>
      </c>
      <c r="D16" s="65">
        <v>0</v>
      </c>
      <c r="E16" s="65">
        <v>3000</v>
      </c>
      <c r="F16" s="65">
        <v>1734.2378000000001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46.153106999999999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8.6202629999999996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937.63720000000001</v>
      </c>
    </row>
    <row r="23" spans="1:62" x14ac:dyDescent="0.4">
      <c r="A23" s="66" t="s">
        <v>287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298</v>
      </c>
      <c r="B24" s="67"/>
      <c r="C24" s="67"/>
      <c r="D24" s="67"/>
      <c r="E24" s="67"/>
      <c r="F24" s="67"/>
      <c r="H24" s="67" t="s">
        <v>288</v>
      </c>
      <c r="I24" s="67"/>
      <c r="J24" s="67"/>
      <c r="K24" s="67"/>
      <c r="L24" s="67"/>
      <c r="M24" s="67"/>
      <c r="O24" s="67" t="s">
        <v>312</v>
      </c>
      <c r="P24" s="67"/>
      <c r="Q24" s="67"/>
      <c r="R24" s="67"/>
      <c r="S24" s="67"/>
      <c r="T24" s="67"/>
      <c r="V24" s="67" t="s">
        <v>289</v>
      </c>
      <c r="W24" s="67"/>
      <c r="X24" s="67"/>
      <c r="Y24" s="67"/>
      <c r="Z24" s="67"/>
      <c r="AA24" s="67"/>
      <c r="AC24" s="67" t="s">
        <v>290</v>
      </c>
      <c r="AD24" s="67"/>
      <c r="AE24" s="67"/>
      <c r="AF24" s="67"/>
      <c r="AG24" s="67"/>
      <c r="AH24" s="67"/>
      <c r="AJ24" s="67" t="s">
        <v>313</v>
      </c>
      <c r="AK24" s="67"/>
      <c r="AL24" s="67"/>
      <c r="AM24" s="67"/>
      <c r="AN24" s="67"/>
      <c r="AO24" s="67"/>
      <c r="AQ24" s="67" t="s">
        <v>314</v>
      </c>
      <c r="AR24" s="67"/>
      <c r="AS24" s="67"/>
      <c r="AT24" s="67"/>
      <c r="AU24" s="67"/>
      <c r="AV24" s="67"/>
      <c r="AX24" s="67" t="s">
        <v>291</v>
      </c>
      <c r="AY24" s="67"/>
      <c r="AZ24" s="67"/>
      <c r="BA24" s="67"/>
      <c r="BB24" s="67"/>
      <c r="BC24" s="67"/>
      <c r="BE24" s="67" t="s">
        <v>315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316</v>
      </c>
      <c r="C25" s="65" t="s">
        <v>317</v>
      </c>
      <c r="D25" s="65" t="s">
        <v>318</v>
      </c>
      <c r="E25" s="65" t="s">
        <v>319</v>
      </c>
      <c r="F25" s="65" t="s">
        <v>320</v>
      </c>
      <c r="H25" s="65"/>
      <c r="I25" s="65" t="s">
        <v>316</v>
      </c>
      <c r="J25" s="65" t="s">
        <v>317</v>
      </c>
      <c r="K25" s="65" t="s">
        <v>318</v>
      </c>
      <c r="L25" s="65" t="s">
        <v>319</v>
      </c>
      <c r="M25" s="65" t="s">
        <v>320</v>
      </c>
      <c r="O25" s="65"/>
      <c r="P25" s="65" t="s">
        <v>316</v>
      </c>
      <c r="Q25" s="65" t="s">
        <v>317</v>
      </c>
      <c r="R25" s="65" t="s">
        <v>318</v>
      </c>
      <c r="S25" s="65" t="s">
        <v>319</v>
      </c>
      <c r="T25" s="65" t="s">
        <v>320</v>
      </c>
      <c r="V25" s="65"/>
      <c r="W25" s="65" t="s">
        <v>316</v>
      </c>
      <c r="X25" s="65" t="s">
        <v>317</v>
      </c>
      <c r="Y25" s="65" t="s">
        <v>318</v>
      </c>
      <c r="Z25" s="65" t="s">
        <v>319</v>
      </c>
      <c r="AA25" s="65" t="s">
        <v>320</v>
      </c>
      <c r="AC25" s="65"/>
      <c r="AD25" s="65" t="s">
        <v>316</v>
      </c>
      <c r="AE25" s="65" t="s">
        <v>317</v>
      </c>
      <c r="AF25" s="65" t="s">
        <v>318</v>
      </c>
      <c r="AG25" s="65" t="s">
        <v>319</v>
      </c>
      <c r="AH25" s="65" t="s">
        <v>320</v>
      </c>
      <c r="AJ25" s="65"/>
      <c r="AK25" s="65" t="s">
        <v>316</v>
      </c>
      <c r="AL25" s="65" t="s">
        <v>317</v>
      </c>
      <c r="AM25" s="65" t="s">
        <v>318</v>
      </c>
      <c r="AN25" s="65" t="s">
        <v>319</v>
      </c>
      <c r="AO25" s="65" t="s">
        <v>320</v>
      </c>
      <c r="AQ25" s="65"/>
      <c r="AR25" s="65" t="s">
        <v>316</v>
      </c>
      <c r="AS25" s="65" t="s">
        <v>317</v>
      </c>
      <c r="AT25" s="65" t="s">
        <v>318</v>
      </c>
      <c r="AU25" s="65" t="s">
        <v>319</v>
      </c>
      <c r="AV25" s="65" t="s">
        <v>320</v>
      </c>
      <c r="AX25" s="65"/>
      <c r="AY25" s="65" t="s">
        <v>316</v>
      </c>
      <c r="AZ25" s="65" t="s">
        <v>317</v>
      </c>
      <c r="BA25" s="65" t="s">
        <v>318</v>
      </c>
      <c r="BB25" s="65" t="s">
        <v>319</v>
      </c>
      <c r="BC25" s="65" t="s">
        <v>320</v>
      </c>
      <c r="BE25" s="65"/>
      <c r="BF25" s="65" t="s">
        <v>316</v>
      </c>
      <c r="BG25" s="65" t="s">
        <v>317</v>
      </c>
      <c r="BH25" s="65" t="s">
        <v>318</v>
      </c>
      <c r="BI25" s="65" t="s">
        <v>319</v>
      </c>
      <c r="BJ25" s="65" t="s">
        <v>320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389.95546999999999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5.1823791999999997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3.8151959999999998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44.579315000000001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5.03409</v>
      </c>
      <c r="AJ26" s="65" t="s">
        <v>321</v>
      </c>
      <c r="AK26" s="65">
        <v>320</v>
      </c>
      <c r="AL26" s="65">
        <v>400</v>
      </c>
      <c r="AM26" s="65">
        <v>0</v>
      </c>
      <c r="AN26" s="65">
        <v>1000</v>
      </c>
      <c r="AO26" s="65">
        <v>1617.4983999999999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34.209857999999997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6.0083957000000003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5.9212899999999999</v>
      </c>
    </row>
    <row r="33" spans="1:68" x14ac:dyDescent="0.4">
      <c r="A33" s="66" t="s">
        <v>322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323</v>
      </c>
      <c r="B34" s="67"/>
      <c r="C34" s="67"/>
      <c r="D34" s="67"/>
      <c r="E34" s="67"/>
      <c r="F34" s="67"/>
      <c r="H34" s="67" t="s">
        <v>324</v>
      </c>
      <c r="I34" s="67"/>
      <c r="J34" s="67"/>
      <c r="K34" s="67"/>
      <c r="L34" s="67"/>
      <c r="M34" s="67"/>
      <c r="O34" s="67" t="s">
        <v>325</v>
      </c>
      <c r="P34" s="67"/>
      <c r="Q34" s="67"/>
      <c r="R34" s="67"/>
      <c r="S34" s="67"/>
      <c r="T34" s="67"/>
      <c r="V34" s="67" t="s">
        <v>326</v>
      </c>
      <c r="W34" s="67"/>
      <c r="X34" s="67"/>
      <c r="Y34" s="67"/>
      <c r="Z34" s="67"/>
      <c r="AA34" s="67"/>
      <c r="AC34" s="67" t="s">
        <v>327</v>
      </c>
      <c r="AD34" s="67"/>
      <c r="AE34" s="67"/>
      <c r="AF34" s="67"/>
      <c r="AG34" s="67"/>
      <c r="AH34" s="67"/>
      <c r="AJ34" s="67" t="s">
        <v>328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316</v>
      </c>
      <c r="C35" s="65" t="s">
        <v>317</v>
      </c>
      <c r="D35" s="65" t="s">
        <v>318</v>
      </c>
      <c r="E35" s="65" t="s">
        <v>319</v>
      </c>
      <c r="F35" s="65" t="s">
        <v>320</v>
      </c>
      <c r="H35" s="65"/>
      <c r="I35" s="65" t="s">
        <v>316</v>
      </c>
      <c r="J35" s="65" t="s">
        <v>317</v>
      </c>
      <c r="K35" s="65" t="s">
        <v>318</v>
      </c>
      <c r="L35" s="65" t="s">
        <v>319</v>
      </c>
      <c r="M35" s="65" t="s">
        <v>320</v>
      </c>
      <c r="O35" s="65"/>
      <c r="P35" s="65" t="s">
        <v>316</v>
      </c>
      <c r="Q35" s="65" t="s">
        <v>317</v>
      </c>
      <c r="R35" s="65" t="s">
        <v>318</v>
      </c>
      <c r="S35" s="65" t="s">
        <v>319</v>
      </c>
      <c r="T35" s="65" t="s">
        <v>320</v>
      </c>
      <c r="V35" s="65"/>
      <c r="W35" s="65" t="s">
        <v>316</v>
      </c>
      <c r="X35" s="65" t="s">
        <v>317</v>
      </c>
      <c r="Y35" s="65" t="s">
        <v>318</v>
      </c>
      <c r="Z35" s="65" t="s">
        <v>319</v>
      </c>
      <c r="AA35" s="65" t="s">
        <v>320</v>
      </c>
      <c r="AC35" s="65"/>
      <c r="AD35" s="65" t="s">
        <v>316</v>
      </c>
      <c r="AE35" s="65" t="s">
        <v>317</v>
      </c>
      <c r="AF35" s="65" t="s">
        <v>318</v>
      </c>
      <c r="AG35" s="65" t="s">
        <v>319</v>
      </c>
      <c r="AH35" s="65" t="s">
        <v>320</v>
      </c>
      <c r="AJ35" s="65"/>
      <c r="AK35" s="65" t="s">
        <v>316</v>
      </c>
      <c r="AL35" s="65" t="s">
        <v>317</v>
      </c>
      <c r="AM35" s="65" t="s">
        <v>318</v>
      </c>
      <c r="AN35" s="65" t="s">
        <v>319</v>
      </c>
      <c r="AO35" s="65" t="s">
        <v>320</v>
      </c>
    </row>
    <row r="36" spans="1:68" x14ac:dyDescent="0.4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1641.7075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3289.6179999999999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17522.201000000001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9598.0290000000005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243.34718000000001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406.13828000000001</v>
      </c>
    </row>
    <row r="43" spans="1:68" x14ac:dyDescent="0.4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330</v>
      </c>
      <c r="B44" s="67"/>
      <c r="C44" s="67"/>
      <c r="D44" s="67"/>
      <c r="E44" s="67"/>
      <c r="F44" s="67"/>
      <c r="H44" s="67" t="s">
        <v>331</v>
      </c>
      <c r="I44" s="67"/>
      <c r="J44" s="67"/>
      <c r="K44" s="67"/>
      <c r="L44" s="67"/>
      <c r="M44" s="67"/>
      <c r="O44" s="67" t="s">
        <v>332</v>
      </c>
      <c r="P44" s="67"/>
      <c r="Q44" s="67"/>
      <c r="R44" s="67"/>
      <c r="S44" s="67"/>
      <c r="T44" s="67"/>
      <c r="V44" s="67" t="s">
        <v>333</v>
      </c>
      <c r="W44" s="67"/>
      <c r="X44" s="67"/>
      <c r="Y44" s="67"/>
      <c r="Z44" s="67"/>
      <c r="AA44" s="67"/>
      <c r="AC44" s="67" t="s">
        <v>334</v>
      </c>
      <c r="AD44" s="67"/>
      <c r="AE44" s="67"/>
      <c r="AF44" s="67"/>
      <c r="AG44" s="67"/>
      <c r="AH44" s="67"/>
      <c r="AJ44" s="67" t="s">
        <v>335</v>
      </c>
      <c r="AK44" s="67"/>
      <c r="AL44" s="67"/>
      <c r="AM44" s="67"/>
      <c r="AN44" s="67"/>
      <c r="AO44" s="67"/>
      <c r="AQ44" s="67" t="s">
        <v>336</v>
      </c>
      <c r="AR44" s="67"/>
      <c r="AS44" s="67"/>
      <c r="AT44" s="67"/>
      <c r="AU44" s="67"/>
      <c r="AV44" s="67"/>
      <c r="AX44" s="67" t="s">
        <v>337</v>
      </c>
      <c r="AY44" s="67"/>
      <c r="AZ44" s="67"/>
      <c r="BA44" s="67"/>
      <c r="BB44" s="67"/>
      <c r="BC44" s="67"/>
      <c r="BE44" s="67" t="s">
        <v>338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316</v>
      </c>
      <c r="C45" s="65" t="s">
        <v>317</v>
      </c>
      <c r="D45" s="65" t="s">
        <v>318</v>
      </c>
      <c r="E45" s="65" t="s">
        <v>319</v>
      </c>
      <c r="F45" s="65" t="s">
        <v>320</v>
      </c>
      <c r="H45" s="65"/>
      <c r="I45" s="65" t="s">
        <v>316</v>
      </c>
      <c r="J45" s="65" t="s">
        <v>317</v>
      </c>
      <c r="K45" s="65" t="s">
        <v>318</v>
      </c>
      <c r="L45" s="65" t="s">
        <v>319</v>
      </c>
      <c r="M45" s="65" t="s">
        <v>320</v>
      </c>
      <c r="O45" s="65"/>
      <c r="P45" s="65" t="s">
        <v>316</v>
      </c>
      <c r="Q45" s="65" t="s">
        <v>317</v>
      </c>
      <c r="R45" s="65" t="s">
        <v>318</v>
      </c>
      <c r="S45" s="65" t="s">
        <v>319</v>
      </c>
      <c r="T45" s="65" t="s">
        <v>320</v>
      </c>
      <c r="V45" s="65"/>
      <c r="W45" s="65" t="s">
        <v>316</v>
      </c>
      <c r="X45" s="65" t="s">
        <v>317</v>
      </c>
      <c r="Y45" s="65" t="s">
        <v>318</v>
      </c>
      <c r="Z45" s="65" t="s">
        <v>319</v>
      </c>
      <c r="AA45" s="65" t="s">
        <v>320</v>
      </c>
      <c r="AC45" s="65"/>
      <c r="AD45" s="65" t="s">
        <v>316</v>
      </c>
      <c r="AE45" s="65" t="s">
        <v>317</v>
      </c>
      <c r="AF45" s="65" t="s">
        <v>318</v>
      </c>
      <c r="AG45" s="65" t="s">
        <v>319</v>
      </c>
      <c r="AH45" s="65" t="s">
        <v>320</v>
      </c>
      <c r="AJ45" s="65"/>
      <c r="AK45" s="65" t="s">
        <v>316</v>
      </c>
      <c r="AL45" s="65" t="s">
        <v>317</v>
      </c>
      <c r="AM45" s="65" t="s">
        <v>318</v>
      </c>
      <c r="AN45" s="65" t="s">
        <v>319</v>
      </c>
      <c r="AO45" s="65" t="s">
        <v>320</v>
      </c>
      <c r="AQ45" s="65"/>
      <c r="AR45" s="65" t="s">
        <v>316</v>
      </c>
      <c r="AS45" s="65" t="s">
        <v>317</v>
      </c>
      <c r="AT45" s="65" t="s">
        <v>318</v>
      </c>
      <c r="AU45" s="65" t="s">
        <v>319</v>
      </c>
      <c r="AV45" s="65" t="s">
        <v>320</v>
      </c>
      <c r="AX45" s="65"/>
      <c r="AY45" s="65" t="s">
        <v>316</v>
      </c>
      <c r="AZ45" s="65" t="s">
        <v>317</v>
      </c>
      <c r="BA45" s="65" t="s">
        <v>318</v>
      </c>
      <c r="BB45" s="65" t="s">
        <v>319</v>
      </c>
      <c r="BC45" s="65" t="s">
        <v>320</v>
      </c>
      <c r="BE45" s="65"/>
      <c r="BF45" s="65" t="s">
        <v>316</v>
      </c>
      <c r="BG45" s="65" t="s">
        <v>317</v>
      </c>
      <c r="BH45" s="65" t="s">
        <v>318</v>
      </c>
      <c r="BI45" s="65" t="s">
        <v>319</v>
      </c>
      <c r="BJ45" s="65" t="s">
        <v>320</v>
      </c>
    </row>
    <row r="46" spans="1:68" x14ac:dyDescent="0.4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52.024543999999999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31.602003</v>
      </c>
      <c r="O46" s="65" t="s">
        <v>339</v>
      </c>
      <c r="P46" s="65">
        <v>600</v>
      </c>
      <c r="Q46" s="65">
        <v>800</v>
      </c>
      <c r="R46" s="65">
        <v>0</v>
      </c>
      <c r="S46" s="65">
        <v>10000</v>
      </c>
      <c r="T46" s="65">
        <v>2565.2514999999999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0.124935105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9.3205670000000005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1208.5791999999999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223.32633999999999</v>
      </c>
      <c r="AX46" s="65" t="s">
        <v>340</v>
      </c>
      <c r="AY46" s="65"/>
      <c r="AZ46" s="65"/>
      <c r="BA46" s="65"/>
      <c r="BB46" s="65"/>
      <c r="BC46" s="65"/>
      <c r="BE46" s="65" t="s">
        <v>341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342</v>
      </c>
      <c r="B2" s="61" t="s">
        <v>343</v>
      </c>
      <c r="C2" s="61" t="s">
        <v>292</v>
      </c>
      <c r="D2" s="61">
        <v>74</v>
      </c>
      <c r="E2" s="61">
        <v>4640.2816999999995</v>
      </c>
      <c r="F2" s="61">
        <v>735.38324</v>
      </c>
      <c r="G2" s="61">
        <v>104.36619</v>
      </c>
      <c r="H2" s="61">
        <v>58.830837000000002</v>
      </c>
      <c r="I2" s="61">
        <v>45.535350000000001</v>
      </c>
      <c r="J2" s="61">
        <v>196.32927000000001</v>
      </c>
      <c r="K2" s="61">
        <v>105.22362</v>
      </c>
      <c r="L2" s="61">
        <v>91.105649999999997</v>
      </c>
      <c r="M2" s="61">
        <v>82.734089999999995</v>
      </c>
      <c r="N2" s="61">
        <v>9.9721080000000004</v>
      </c>
      <c r="O2" s="61">
        <v>44.771304999999998</v>
      </c>
      <c r="P2" s="61">
        <v>2903.7654000000002</v>
      </c>
      <c r="Q2" s="61">
        <v>77.470634000000004</v>
      </c>
      <c r="R2" s="61">
        <v>1734.2378000000001</v>
      </c>
      <c r="S2" s="61">
        <v>174.17488</v>
      </c>
      <c r="T2" s="61">
        <v>18720.754000000001</v>
      </c>
      <c r="U2" s="61">
        <v>8.6202629999999996</v>
      </c>
      <c r="V2" s="61">
        <v>46.153106999999999</v>
      </c>
      <c r="W2" s="61">
        <v>937.63720000000001</v>
      </c>
      <c r="X2" s="61">
        <v>389.95546999999999</v>
      </c>
      <c r="Y2" s="61">
        <v>5.1823791999999997</v>
      </c>
      <c r="Z2" s="61">
        <v>3.8151959999999998</v>
      </c>
      <c r="AA2" s="61">
        <v>44.579315000000001</v>
      </c>
      <c r="AB2" s="61">
        <v>5.03409</v>
      </c>
      <c r="AC2" s="61">
        <v>1617.4983999999999</v>
      </c>
      <c r="AD2" s="61">
        <v>34.209857999999997</v>
      </c>
      <c r="AE2" s="61">
        <v>6.0083957000000003</v>
      </c>
      <c r="AF2" s="61">
        <v>5.9212899999999999</v>
      </c>
      <c r="AG2" s="61">
        <v>1641.7075</v>
      </c>
      <c r="AH2" s="61">
        <v>1067.7352000000001</v>
      </c>
      <c r="AI2" s="61">
        <v>573.97220000000004</v>
      </c>
      <c r="AJ2" s="61">
        <v>3289.6179999999999</v>
      </c>
      <c r="AK2" s="61">
        <v>17522.201000000001</v>
      </c>
      <c r="AL2" s="61">
        <v>243.34718000000001</v>
      </c>
      <c r="AM2" s="61">
        <v>9598.0290000000005</v>
      </c>
      <c r="AN2" s="61">
        <v>406.13828000000001</v>
      </c>
      <c r="AO2" s="61">
        <v>52.024543999999999</v>
      </c>
      <c r="AP2" s="61">
        <v>40.150390000000002</v>
      </c>
      <c r="AQ2" s="61">
        <v>11.874155</v>
      </c>
      <c r="AR2" s="61">
        <v>31.602003</v>
      </c>
      <c r="AS2" s="61">
        <v>2565.2514999999999</v>
      </c>
      <c r="AT2" s="61">
        <v>0.124935105</v>
      </c>
      <c r="AU2" s="61">
        <v>9.3205670000000005</v>
      </c>
      <c r="AV2" s="61">
        <v>1208.5791999999999</v>
      </c>
      <c r="AW2" s="61">
        <v>223.32633999999999</v>
      </c>
      <c r="AX2" s="61">
        <v>0.79218286000000004</v>
      </c>
      <c r="AY2" s="61">
        <v>3.6740035999999998</v>
      </c>
      <c r="AZ2" s="61">
        <v>586.84680000000003</v>
      </c>
      <c r="BA2" s="61">
        <v>97.372150000000005</v>
      </c>
      <c r="BB2" s="61">
        <v>25.393453999999998</v>
      </c>
      <c r="BC2" s="61">
        <v>30.378005999999999</v>
      </c>
      <c r="BD2" s="61">
        <v>41.566105</v>
      </c>
      <c r="BE2" s="61">
        <v>4.0318560000000003</v>
      </c>
      <c r="BF2" s="61">
        <v>20.180088000000001</v>
      </c>
      <c r="BG2" s="61">
        <v>2.7754896000000001E-3</v>
      </c>
      <c r="BH2" s="61">
        <v>1.3638035999999999E-2</v>
      </c>
      <c r="BI2" s="61">
        <v>1.069618E-2</v>
      </c>
      <c r="BJ2" s="61">
        <v>0.11122731</v>
      </c>
      <c r="BK2" s="61">
        <v>2.1349920000000001E-4</v>
      </c>
      <c r="BL2" s="61">
        <v>0.47341928</v>
      </c>
      <c r="BM2" s="61">
        <v>6.3618736</v>
      </c>
      <c r="BN2" s="61">
        <v>1.6661562999999999</v>
      </c>
      <c r="BO2" s="61">
        <v>102.16419999999999</v>
      </c>
      <c r="BP2" s="61">
        <v>18.268898</v>
      </c>
      <c r="BQ2" s="61">
        <v>32.596226000000001</v>
      </c>
      <c r="BR2" s="61">
        <v>119.712265</v>
      </c>
      <c r="BS2" s="61">
        <v>66.122979999999998</v>
      </c>
      <c r="BT2" s="61">
        <v>22.224934000000001</v>
      </c>
      <c r="BU2" s="61">
        <v>0.13165732999999999</v>
      </c>
      <c r="BV2" s="61">
        <v>0.16386311000000001</v>
      </c>
      <c r="BW2" s="61">
        <v>1.4604535000000001</v>
      </c>
      <c r="BX2" s="61">
        <v>3.0196206999999999</v>
      </c>
      <c r="BY2" s="61">
        <v>0.32055792</v>
      </c>
      <c r="BZ2" s="61">
        <v>2.2242602000000001E-3</v>
      </c>
      <c r="CA2" s="61">
        <v>1.4491786</v>
      </c>
      <c r="CB2" s="61">
        <v>8.9925320000000003E-2</v>
      </c>
      <c r="CC2" s="61">
        <v>1.2004790999999999</v>
      </c>
      <c r="CD2" s="61">
        <v>5.1732880000000003</v>
      </c>
      <c r="CE2" s="61">
        <v>0.20168203000000001</v>
      </c>
      <c r="CF2" s="61">
        <v>0.83166249999999997</v>
      </c>
      <c r="CG2" s="61">
        <v>0</v>
      </c>
      <c r="CH2" s="61">
        <v>0.27208668000000003</v>
      </c>
      <c r="CI2" s="61">
        <v>7.6752650000000006E-2</v>
      </c>
      <c r="CJ2" s="61">
        <v>8.8247160000000004</v>
      </c>
      <c r="CK2" s="61">
        <v>4.7527739999999999E-2</v>
      </c>
      <c r="CL2" s="61">
        <v>1.6606605999999999</v>
      </c>
      <c r="CM2" s="61">
        <v>6.1517039999999996</v>
      </c>
      <c r="CN2" s="61">
        <v>6733.4009999999998</v>
      </c>
      <c r="CO2" s="61">
        <v>11673.397999999999</v>
      </c>
      <c r="CP2" s="61">
        <v>7954.7749999999996</v>
      </c>
      <c r="CQ2" s="61">
        <v>2457.7467999999999</v>
      </c>
      <c r="CR2" s="61">
        <v>1446.6177</v>
      </c>
      <c r="CS2" s="61">
        <v>963.16016000000002</v>
      </c>
      <c r="CT2" s="61">
        <v>6813.692</v>
      </c>
      <c r="CU2" s="61">
        <v>4339.7847000000002</v>
      </c>
      <c r="CV2" s="61">
        <v>2816.7478000000001</v>
      </c>
      <c r="CW2" s="61">
        <v>5082.8584000000001</v>
      </c>
      <c r="CX2" s="61">
        <v>1522.7041999999999</v>
      </c>
      <c r="CY2" s="61">
        <v>8116.23</v>
      </c>
      <c r="CZ2" s="61">
        <v>4072.7957000000001</v>
      </c>
      <c r="DA2" s="61">
        <v>11065.584999999999</v>
      </c>
      <c r="DB2" s="61">
        <v>9469.3089999999993</v>
      </c>
      <c r="DC2" s="61">
        <v>16470.903999999999</v>
      </c>
      <c r="DD2" s="61">
        <v>24748.357</v>
      </c>
      <c r="DE2" s="61">
        <v>5903.5293000000001</v>
      </c>
      <c r="DF2" s="61">
        <v>9816.2739999999994</v>
      </c>
      <c r="DG2" s="61">
        <v>6005.0550000000003</v>
      </c>
      <c r="DH2" s="61">
        <v>404.05768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97.372150000000005</v>
      </c>
      <c r="B6">
        <f>BB2</f>
        <v>25.393453999999998</v>
      </c>
      <c r="C6">
        <f>BC2</f>
        <v>30.378005999999999</v>
      </c>
      <c r="D6">
        <f>BD2</f>
        <v>41.566105</v>
      </c>
    </row>
    <row r="7" spans="1:113" x14ac:dyDescent="0.4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16841</v>
      </c>
      <c r="C2" s="56">
        <f ca="1">YEAR(TODAY())-YEAR(B2)+IF(TODAY()&gt;=DATE(YEAR(TODAY()),MONTH(B2),DAY(B2)),0,-1)</f>
        <v>74</v>
      </c>
      <c r="E2" s="52">
        <v>165</v>
      </c>
      <c r="F2" s="53" t="s">
        <v>39</v>
      </c>
      <c r="G2" s="52">
        <v>65</v>
      </c>
      <c r="H2" s="51" t="s">
        <v>41</v>
      </c>
      <c r="I2" s="72">
        <f>ROUND(G3/E3^2,1)</f>
        <v>23.9</v>
      </c>
    </row>
    <row r="3" spans="1:9" x14ac:dyDescent="0.4">
      <c r="E3" s="51">
        <f>E2/100</f>
        <v>1.65</v>
      </c>
      <c r="F3" s="51" t="s">
        <v>40</v>
      </c>
      <c r="G3" s="51">
        <f>G2</f>
        <v>65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임종태, ID : H1900208)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13일 10:30:02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293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43962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74</v>
      </c>
      <c r="G12" s="94"/>
      <c r="H12" s="94"/>
      <c r="I12" s="94"/>
      <c r="K12" s="123">
        <f>'개인정보 및 신체계측 입력'!E2</f>
        <v>165</v>
      </c>
      <c r="L12" s="124"/>
      <c r="M12" s="117">
        <f>'개인정보 및 신체계측 입력'!G2</f>
        <v>65</v>
      </c>
      <c r="N12" s="118"/>
      <c r="O12" s="113" t="s">
        <v>271</v>
      </c>
      <c r="P12" s="107"/>
      <c r="Q12" s="90">
        <f>'개인정보 및 신체계측 입력'!I2</f>
        <v>23.9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임종태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70.977999999999994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10.073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18.949000000000002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13.4</v>
      </c>
      <c r="L72" s="36" t="s">
        <v>53</v>
      </c>
      <c r="M72" s="36">
        <f>ROUND('DRIs DATA'!K8,1)</f>
        <v>6.1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231.23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384.61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389.96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335.61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205.21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1168.1500000000001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520.25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2020-05-13T03:01:56Z</dcterms:modified>
</cp:coreProperties>
</file>