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<sst xmlns="http://schemas.openxmlformats.org/spreadsheetml/2006/main" count="692" uniqueCount="343">
  <si>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</si>
  <si>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</si>
  <si>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</si>
  <si>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</si>
  <si>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</si>
  <si>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</si>
  <si>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</si>
  <si>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</si>
  <si>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</si>
  <si>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</si>
  <si>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</si>
  <si>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</si>
  <si>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</si>
  <si>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</si>
  <si>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</si>
  <si>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</si>
  <si>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</si>
  <si>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</si>
  <si>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</si>
  <si>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</si>
  <si>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</si>
  <si>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</si>
  <si>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</si>
  <si>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</si>
  <si>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</si>
  <si>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</si>
  <si>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</si>
  <si>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</si>
  <si>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</si>
  <si>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</si>
  <si>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</si>
  <si>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</si>
  <si>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</si>
  <si>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</si>
  <si>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</si>
  <si>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</si>
  <si>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</si>
  <si>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</si>
  <si>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</si>
  <si>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</si>
  <si>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</si>
  <si>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</si>
  <si>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</si>
  <si>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</si>
  <si>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</si>
  <si>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</si>
  <si>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</si>
  <si>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</si>
  <si>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</si>
  <si>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</si>
  <si>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</si>
  <si>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</si>
  <si>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</si>
  <si>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</si>
  <si>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</si>
  <si>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</si>
  <si>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</si>
  <si>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</si>
  <si>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</si>
  <si>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</si>
  <si>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</si>
  <si>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</si>
  <si>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</si>
  <si>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</si>
  <si>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</si>
  <si>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</si>
  <si>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</si>
  <si>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</si>
  <si>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</si>
  <si>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</si>
  <si>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</si>
  <si>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</si>
  <si>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</si>
  <si>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</si>
  <si>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</si>
  <si>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</si>
  <si>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</si>
  <si>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</si>
  <si>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</si>
  <si>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</si>
  <si>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</si>
  <si>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</si>
  <si>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</si>
  <si>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</si>
  <si>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</si>
  <si>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</si>
  <si>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</si>
  <si>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</si>
  <si>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</si>
  <si>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</si>
  <si>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</si>
  <si>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</si>
  <si>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</si>
  <si>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</si>
  <si>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</si>
  <si>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</si>
  <si>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</si>
  <si>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</si>
  <si>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</si>
  <si>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</si>
  <si>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</si>
  <si>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</si>
  <si>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</si>
  <si>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</si>
  <si>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</si>
  <si>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</si>
  <si>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</si>
  <si>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</si>
  <si>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</si>
  <si>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</si>
  <si>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</si>
  <si>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</si>
  <si>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</si>
  <si>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</si>
  <si>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</si>
  <si>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</si>
  <si>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</si>
  <si>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</si>
  <si>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</si>
  <si>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</si>
  <si>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</si>
  <si>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</si>
  <si>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</si>
  <si>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</si>
  <si>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</si>
  <si>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</si>
  <si>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</si>
  <si>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</si>
  <si>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</si>
  <si>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</si>
  <si>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</si>
  <si>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</si>
  <si>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</si>
  <si>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</si>
  <si>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</si>
  <si>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</si>
  <si>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</si>
  <si>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</si>
  <si>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</si>
  <si>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</si>
  <si>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</si>
  <si>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</si>
  <si>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</si>
  <si>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</si>
  <si>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</si>
  <si>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</si>
  <si>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</si>
  <si>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</si>
  <si>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</si>
  <si>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</si>
  <si>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</si>
  <si>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</si>
  <si>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</si>
  <si>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</si>
  <si>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</si>
  <si>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</si>
  <si>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</si>
  <si>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</si>
  <si>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</si>
  <si>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</si>
  <si>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</si>
  <si>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</si>
  <si>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</si>
  <si>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</si>
  <si>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</si>
  <si>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</si>
  <si>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</si>
  <si>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</si>
  <si>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</si>
  <si>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</si>
  <si>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</si>
  <si>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</si>
  <si>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</si>
  <si>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</si>
  <si>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</si>
  <si>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</si>
  <si>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</si>
  <si>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</si>
  <si>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</si>
  <si>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</si>
  <si>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</si>
  <si>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</si>
  <si>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</si>
  <si>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</si>
  <si>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</si>
  <si>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</si>
  <si>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</si>
  <si>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</si>
  <si>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</si>
  <si>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</si>
  <si>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</si>
  <si>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</si>
  <si>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</si>
  <si>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</si>
  <si>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</si>
  <si>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</si>
  <si>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</si>
  <si>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</si>
  <si>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</si>
  <si>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</si>
  <si>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</si>
  <si>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</si>
  <si>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</si>
  <si>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</si>
  <si>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</si>
  <si>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</si>
  <si>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</si>
  <si>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</si>
  <si>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</si>
  <si>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</si>
  <si>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</si>
  <si>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</si>
  <si>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</si>
  <si>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</si>
  <si>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</si>
  <si>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</si>
  <si>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</si>
  <si>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</si>
  <si>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</si>
  <si>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</si>
  <si>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</si>
  <si>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</si>
  <si>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</si>
  <si>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</si>
  <si>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</si>
  <si>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</si>
  <si>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</si>
  <si>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</si>
  <si>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</si>
  <si>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</si>
  <si>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</si>
  <si>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</si>
  <si>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</si>
  <si>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</si>
  <si>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</si>
  <si>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</si>
  <si>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</si>
  <si>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</si>
  <si>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</si>
  <si>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</si>
  <si>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</si>
  <si>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</si>
  <si>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</si>
  <si>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</si>
  <si>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</si>
  <si>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</si>
  <si>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</si>
  <si>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</si>
  <si>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</si>
  <si>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</si>
  <si>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</si>
  <si>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</si>
  <si>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</si>
  <si>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</si>
  <si>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</si>
  <si>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</si>
  <si>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</si>
  <si>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</si>
  <si>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</si>
  <si>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</si>
  <si>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</si>
  <si>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</si>
  <si>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</si>
  <si>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</si>
  <si>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</si>
  <si>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</si>
  <si>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</si>
  <si>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</si>
  <si>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</si>
  <si>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</si>
  <si>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</si>
  <si>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</si>
  <si>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</si>
  <si>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</si>
  <si>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</si>
  <si>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</si>
  <si>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</si>
  <si>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</si>
  <si>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</si>
  <si>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</si>
  <si>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</si>
  <si>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</si>
  <si>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</si>
  <si>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</si>
  <si>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</si>
  <si>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</si>
  <si>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</si>
  <si>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</si>
  <si>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</si>
  <si>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</si>
  <si>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</si>
  <si>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</si>
  <si>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</si>
  <si>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</si>
  <si>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</si>
  <si>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</si>
  <si>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</si>
  <si>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</si>
  <si>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</si>
  <si>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</si>
  <si>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열량영양소</t>
    <phoneticPr fontId="1" type="noConversion"/>
  </si>
  <si>
    <t>n-6불포화</t>
    <phoneticPr fontId="1" type="noConversion"/>
  </si>
  <si>
    <t>권장섭취량</t>
    <phoneticPr fontId="1" type="noConversion"/>
  </si>
  <si>
    <t>섭취비율</t>
    <phoneticPr fontId="1" type="noConversion"/>
  </si>
  <si>
    <t>비타민A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</si>
  <si>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</si>
  <si>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</si>
  <si>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</si>
  <si>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</si>
  <si>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</si>
  <si>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(설문지 : FFQ 95문항 설문지, 사용자 : 하덕기, ID : H1900213)</t>
  </si>
  <si>
    <t>출력시각</t>
    <phoneticPr fontId="1" type="noConversion"/>
  </si>
  <si>
    <t>2020년 05월 20일 13:20:22</t>
  </si>
  <si>
    <t>에너지(kcal)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</si>
  <si>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</si>
  <si>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</si>
  <si>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</si>
  <si>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</si>
  <si>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</si>
  <si>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</si>
  <si>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칼슘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</si>
  <si>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</si>
  <si>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</si>
  <si>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</si>
  <si>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</si>
  <si>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</si>
  <si>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</si>
  <si>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</si>
  <si>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</si>
  <si>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</si>
  <si>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</si>
  <si>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</si>
  <si>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</si>
  <si>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</si>
  <si>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</si>
  <si>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</si>
  <si>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</si>
  <si>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</si>
  <si>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</si>
  <si>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</si>
  <si>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H1900213</t>
  </si>
  <si>
    <t>하덕기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</si>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</sst>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35.501373000000001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76672"/>
        <c:axId val="508677064"/>
      </c:barChart>
      <c:catAx>
        <c:axId val="50867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77064"/>
        <c:crosses val="autoZero"/>
        <c:auto val="1"/>
        <c:lblAlgn val="ctr"/>
        <c:lblOffset val="100"/>
        <c:noMultiLvlLbl val="0"/>
      </c:catAx>
      <c:valAx>
        <c:axId val="50867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1.3263847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83576"/>
        <c:axId val="370683968"/>
      </c:barChart>
      <c:catAx>
        <c:axId val="37068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83968"/>
        <c:crosses val="autoZero"/>
        <c:auto val="1"/>
        <c:lblAlgn val="ctr"/>
        <c:lblOffset val="100"/>
        <c:noMultiLvlLbl val="0"/>
      </c:catAx>
      <c:valAx>
        <c:axId val="37068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83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1.2230166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84752"/>
        <c:axId val="370685144"/>
      </c:barChart>
      <c:catAx>
        <c:axId val="37068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85144"/>
        <c:crosses val="autoZero"/>
        <c:auto val="1"/>
        <c:lblAlgn val="ctr"/>
        <c:lblOffset val="100"/>
        <c:noMultiLvlLbl val="0"/>
      </c:catAx>
      <c:valAx>
        <c:axId val="37068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8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572.65480000000002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85928"/>
        <c:axId val="370686320"/>
      </c:barChart>
      <c:catAx>
        <c:axId val="37068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86320"/>
        <c:crosses val="autoZero"/>
        <c:auto val="1"/>
        <c:lblAlgn val="ctr"/>
        <c:lblOffset val="100"/>
        <c:noMultiLvlLbl val="0"/>
      </c:catAx>
      <c:valAx>
        <c:axId val="37068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8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1637.9528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87104"/>
        <c:axId val="370687496"/>
      </c:barChart>
      <c:catAx>
        <c:axId val="37068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87496"/>
        <c:crosses val="autoZero"/>
        <c:auto val="1"/>
        <c:lblAlgn val="ctr"/>
        <c:lblOffset val="100"/>
        <c:noMultiLvlLbl val="0"/>
      </c:catAx>
      <c:valAx>
        <c:axId val="3706874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87.668480000000002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88280"/>
        <c:axId val="370688672"/>
      </c:barChart>
      <c:catAx>
        <c:axId val="37068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88672"/>
        <c:crosses val="autoZero"/>
        <c:auto val="1"/>
        <c:lblAlgn val="ctr"/>
        <c:lblOffset val="100"/>
        <c:noMultiLvlLbl val="0"/>
      </c:catAx>
      <c:valAx>
        <c:axId val="37068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8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63.680393000000002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89456"/>
        <c:axId val="370689848"/>
      </c:barChart>
      <c:catAx>
        <c:axId val="37068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89848"/>
        <c:crosses val="autoZero"/>
        <c:auto val="1"/>
        <c:lblAlgn val="ctr"/>
        <c:lblOffset val="100"/>
        <c:noMultiLvlLbl val="0"/>
      </c:catAx>
      <c:valAx>
        <c:axId val="37068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8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5.204555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90632"/>
        <c:axId val="370691024"/>
      </c:barChart>
      <c:catAx>
        <c:axId val="37069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91024"/>
        <c:crosses val="autoZero"/>
        <c:auto val="1"/>
        <c:lblAlgn val="ctr"/>
        <c:lblOffset val="100"/>
        <c:noMultiLvlLbl val="0"/>
      </c:catAx>
      <c:valAx>
        <c:axId val="370691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9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388.99799999999999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91808"/>
        <c:axId val="370692200"/>
      </c:barChart>
      <c:catAx>
        <c:axId val="3706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92200"/>
        <c:crosses val="autoZero"/>
        <c:auto val="1"/>
        <c:lblAlgn val="ctr"/>
        <c:lblOffset val="100"/>
        <c:noMultiLvlLbl val="0"/>
      </c:catAx>
      <c:valAx>
        <c:axId val="3706922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1.6679183E-2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92984"/>
        <c:axId val="370693376"/>
      </c:barChart>
      <c:catAx>
        <c:axId val="37069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93376"/>
        <c:crosses val="autoZero"/>
        <c:auto val="1"/>
        <c:lblAlgn val="ctr"/>
        <c:lblOffset val="100"/>
        <c:noMultiLvlLbl val="0"/>
      </c:catAx>
      <c:valAx>
        <c:axId val="37069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9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1.0211291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22176"/>
        <c:axId val="412422568"/>
      </c:barChart>
      <c:catAx>
        <c:axId val="41242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22568"/>
        <c:crosses val="autoZero"/>
        <c:auto val="1"/>
        <c:lblAlgn val="ctr"/>
        <c:lblOffset val="100"/>
        <c:noMultiLvlLbl val="0"/>
      </c:catAx>
      <c:valAx>
        <c:axId val="412422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13.81615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77848"/>
        <c:axId val="508678240"/>
      </c:barChart>
      <c:catAx>
        <c:axId val="50867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78240"/>
        <c:crosses val="autoZero"/>
        <c:auto val="1"/>
        <c:lblAlgn val="ctr"/>
        <c:lblOffset val="100"/>
        <c:noMultiLvlLbl val="0"/>
      </c:catAx>
      <c:valAx>
        <c:axId val="508678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7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181.63265999999999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23744"/>
        <c:axId val="412424136"/>
      </c:barChart>
      <c:catAx>
        <c:axId val="4124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24136"/>
        <c:crosses val="autoZero"/>
        <c:auto val="1"/>
        <c:lblAlgn val="ctr"/>
        <c:lblOffset val="100"/>
        <c:noMultiLvlLbl val="0"/>
      </c:catAx>
      <c:valAx>
        <c:axId val="41242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34.793909999999997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24528"/>
        <c:axId val="412424920"/>
      </c:barChart>
      <c:catAx>
        <c:axId val="41242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24920"/>
        <c:crosses val="autoZero"/>
        <c:auto val="1"/>
        <c:lblAlgn val="ctr"/>
        <c:lblOffset val="100"/>
        <c:noMultiLvlLbl val="0"/>
      </c:catAx>
      <c:valAx>
        <c:axId val="41242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2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10.108000000000001</c:v>
                </c:pt>
                <c:pt idx="1">
                  <c:v>17.324999999999999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2425704"/>
        <c:axId val="412426096"/>
      </c:barChart>
      <c:catAx>
        <c:axId val="41242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26096"/>
        <c:crosses val="autoZero"/>
        <c:auto val="1"/>
        <c:lblAlgn val="ctr"/>
        <c:lblOffset val="100"/>
        <c:noMultiLvlLbl val="0"/>
      </c:catAx>
      <c:valAx>
        <c:axId val="41242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2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6.6812860000000001</c:v>
                </c:pt>
                <c:pt idx="1">
                  <c:v>7.5192909999999999</c:v>
                </c:pt>
                <c:pt idx="2">
                  <c:v>8.2333549999999995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224.14993000000001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27272"/>
        <c:axId val="412427664"/>
      </c:barChart>
      <c:catAx>
        <c:axId val="41242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27664"/>
        <c:crosses val="autoZero"/>
        <c:auto val="1"/>
        <c:lblAlgn val="ctr"/>
        <c:lblOffset val="100"/>
        <c:noMultiLvlLbl val="0"/>
      </c:catAx>
      <c:valAx>
        <c:axId val="41242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2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8.3640699999999999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28448"/>
        <c:axId val="412428840"/>
      </c:barChart>
      <c:catAx>
        <c:axId val="41242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28840"/>
        <c:crosses val="autoZero"/>
        <c:auto val="1"/>
        <c:lblAlgn val="ctr"/>
        <c:lblOffset val="100"/>
        <c:noMultiLvlLbl val="0"/>
      </c:catAx>
      <c:valAx>
        <c:axId val="41242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52.456000000000003</c:v>
                </c:pt>
                <c:pt idx="1">
                  <c:v>18.488</c:v>
                </c:pt>
                <c:pt idx="2">
                  <c:v>29.056000000000001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2429624"/>
        <c:axId val="412430016"/>
      </c:barChart>
      <c:catAx>
        <c:axId val="41242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30016"/>
        <c:crosses val="autoZero"/>
        <c:auto val="1"/>
        <c:lblAlgn val="ctr"/>
        <c:lblOffset val="100"/>
        <c:noMultiLvlLbl val="0"/>
      </c:catAx>
      <c:valAx>
        <c:axId val="41243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2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622.16399999999999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30800"/>
        <c:axId val="412431192"/>
      </c:barChart>
      <c:catAx>
        <c:axId val="41243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31192"/>
        <c:crosses val="autoZero"/>
        <c:auto val="1"/>
        <c:lblAlgn val="ctr"/>
        <c:lblOffset val="100"/>
        <c:noMultiLvlLbl val="0"/>
      </c:catAx>
      <c:valAx>
        <c:axId val="412431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3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48.488849999999999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31976"/>
        <c:axId val="412432368"/>
      </c:barChart>
      <c:catAx>
        <c:axId val="41243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32368"/>
        <c:crosses val="autoZero"/>
        <c:auto val="1"/>
        <c:lblAlgn val="ctr"/>
        <c:lblOffset val="100"/>
        <c:noMultiLvlLbl val="0"/>
      </c:catAx>
      <c:valAx>
        <c:axId val="412432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3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349.80396000000002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33152"/>
        <c:axId val="412433544"/>
      </c:barChart>
      <c:catAx>
        <c:axId val="4124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33544"/>
        <c:crosses val="autoZero"/>
        <c:auto val="1"/>
        <c:lblAlgn val="ctr"/>
        <c:lblOffset val="100"/>
        <c:noMultiLvlLbl val="0"/>
      </c:catAx>
      <c:valAx>
        <c:axId val="41243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3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2.0750036000000001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79024"/>
        <c:axId val="508679416"/>
      </c:barChart>
      <c:catAx>
        <c:axId val="50867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79416"/>
        <c:crosses val="autoZero"/>
        <c:auto val="1"/>
        <c:lblAlgn val="ctr"/>
        <c:lblOffset val="100"/>
        <c:noMultiLvlLbl val="0"/>
      </c:catAx>
      <c:valAx>
        <c:axId val="50867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7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2838.4373000000001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34328"/>
        <c:axId val="412434720"/>
      </c:barChart>
      <c:catAx>
        <c:axId val="41243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34720"/>
        <c:crosses val="autoZero"/>
        <c:auto val="1"/>
        <c:lblAlgn val="ctr"/>
        <c:lblOffset val="100"/>
        <c:noMultiLvlLbl val="0"/>
      </c:catAx>
      <c:valAx>
        <c:axId val="41243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3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8.1716069999999998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35504"/>
        <c:axId val="412435896"/>
      </c:barChart>
      <c:catAx>
        <c:axId val="41243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35896"/>
        <c:crosses val="autoZero"/>
        <c:auto val="1"/>
        <c:lblAlgn val="ctr"/>
        <c:lblOffset val="100"/>
        <c:noMultiLvlLbl val="0"/>
      </c:catAx>
      <c:valAx>
        <c:axId val="41243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3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0.92006825999999997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436680"/>
        <c:axId val="412437072"/>
      </c:barChart>
      <c:catAx>
        <c:axId val="41243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437072"/>
        <c:crosses val="autoZero"/>
        <c:auto val="1"/>
        <c:lblAlgn val="ctr"/>
        <c:lblOffset val="100"/>
        <c:noMultiLvlLbl val="0"/>
      </c:catAx>
      <c:valAx>
        <c:axId val="41243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43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94.576239999999999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80200"/>
        <c:axId val="508680592"/>
      </c:barChart>
      <c:catAx>
        <c:axId val="50868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680592"/>
        <c:crosses val="autoZero"/>
        <c:auto val="1"/>
        <c:lblAlgn val="ctr"/>
        <c:lblOffset val="100"/>
        <c:noMultiLvlLbl val="0"/>
      </c:catAx>
      <c:valAx>
        <c:axId val="50868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8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0.76390743000000005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681376"/>
        <c:axId val="370678088"/>
      </c:barChart>
      <c:catAx>
        <c:axId val="50868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78088"/>
        <c:crosses val="autoZero"/>
        <c:auto val="1"/>
        <c:lblAlgn val="ctr"/>
        <c:lblOffset val="100"/>
        <c:noMultiLvlLbl val="0"/>
      </c:catAx>
      <c:valAx>
        <c:axId val="370678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68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7.3010874000000001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78872"/>
        <c:axId val="370679264"/>
      </c:barChart>
      <c:catAx>
        <c:axId val="37067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79264"/>
        <c:crosses val="autoZero"/>
        <c:auto val="1"/>
        <c:lblAlgn val="ctr"/>
        <c:lblOffset val="100"/>
        <c:noMultiLvlLbl val="0"/>
      </c:catAx>
      <c:valAx>
        <c:axId val="37067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7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0.92006825999999997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80048"/>
        <c:axId val="370680440"/>
      </c:barChart>
      <c:catAx>
        <c:axId val="37068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80440"/>
        <c:crosses val="autoZero"/>
        <c:auto val="1"/>
        <c:lblAlgn val="ctr"/>
        <c:lblOffset val="100"/>
        <c:noMultiLvlLbl val="0"/>
      </c:catAx>
      <c:valAx>
        <c:axId val="37068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8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322.34070000000003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81224"/>
        <c:axId val="370681616"/>
      </c:barChart>
      <c:catAx>
        <c:axId val="37068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81616"/>
        <c:crosses val="autoZero"/>
        <c:auto val="1"/>
        <c:lblAlgn val="ctr"/>
        <c:lblOffset val="100"/>
        <c:noMultiLvlLbl val="0"/>
      </c:catAx>
      <c:valAx>
        <c:axId val="37068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8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7.1240990000000002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682400"/>
        <c:axId val="370682792"/>
      </c:barChart>
      <c:catAx>
        <c:axId val="37068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682792"/>
        <c:crosses val="autoZero"/>
        <c:auto val="1"/>
        <c:lblAlgn val="ctr"/>
        <c:lblOffset val="100"/>
        <c:noMultiLvlLbl val="0"/>
      </c:catAx>
      <c:valAx>
        <c:axId val="37068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6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하덕기, ID : H1900213)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13:20:22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622.16399999999999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35.501373000000001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13.81615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52.456000000000003</v>
      </c>
      <c r="G8" s="59">
        <f>'DRIs DATA 입력'!G8</f>
        <v>18.488</v>
      </c>
      <c r="H8" s="59">
        <f>'DRIs DATA 입력'!H8</f>
        <v>29.056000000000001</v>
      </c>
      <c r="I8" s="46"/>
      <c r="J8" s="59" t="s">
        <v>216</v>
      </c>
      <c r="K8" s="59">
        <f>'DRIs DATA 입력'!K8</f>
        <v>10.108000000000001</v>
      </c>
      <c r="L8" s="59">
        <f>'DRIs DATA 입력'!L8</f>
        <v>17.324999999999999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224.14993000000001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8.3640699999999999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2.0750036000000001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94.576239999999999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48.488849999999999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0.96465610000000002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0.76390743000000005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7.3010874000000001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0.92006825999999997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322.34070000000003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7.1240990000000002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1.3263847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1.2230166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349.80396000000002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572.65480000000002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2838.4373000000001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1637.9528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87.668480000000002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63.680393000000002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8.1716069999999998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5.204555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388.99799999999999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1.6679183E-2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1.0211291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181.63265999999999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34.793909999999997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310</v>
      </c>
      <c r="G1" s="62" t="s">
        <v>311</v>
      </c>
      <c r="H1" s="61" t="s">
        <v>312</v>
      </c>
    </row>
    <row r="3" spans="1:27" x14ac:dyDescent="0.4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313</v>
      </c>
      <c r="B4" s="67"/>
      <c r="C4" s="67"/>
      <c r="E4" s="69" t="s">
        <v>300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4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301</v>
      </c>
      <c r="N5" s="65"/>
      <c r="O5" s="65" t="s">
        <v>284</v>
      </c>
      <c r="P5" s="65" t="s">
        <v>302</v>
      </c>
      <c r="Q5" s="65" t="s">
        <v>314</v>
      </c>
      <c r="R5" s="65" t="s">
        <v>315</v>
      </c>
      <c r="S5" s="65" t="s">
        <v>281</v>
      </c>
      <c r="U5" s="65"/>
      <c r="V5" s="65" t="s">
        <v>284</v>
      </c>
      <c r="W5" s="65" t="s">
        <v>302</v>
      </c>
      <c r="X5" s="65" t="s">
        <v>314</v>
      </c>
      <c r="Y5" s="65" t="s">
        <v>315</v>
      </c>
      <c r="Z5" s="65" t="s">
        <v>281</v>
      </c>
    </row>
    <row r="6" spans="1:27" x14ac:dyDescent="0.4">
      <c r="A6" s="65" t="s">
        <v>313</v>
      </c>
      <c r="B6" s="65">
        <v>1800</v>
      </c>
      <c r="C6" s="65">
        <v>622.16399999999999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35.501373000000001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13.81615</v>
      </c>
    </row>
    <row r="7" spans="1:27" x14ac:dyDescent="0.4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4">
      <c r="E8" s="65" t="s">
        <v>303</v>
      </c>
      <c r="F8" s="65">
        <v>52.456000000000003</v>
      </c>
      <c r="G8" s="65">
        <v>18.488</v>
      </c>
      <c r="H8" s="65">
        <v>29.056000000000001</v>
      </c>
      <c r="J8" s="65" t="s">
        <v>303</v>
      </c>
      <c r="K8" s="65">
        <v>10.108000000000001</v>
      </c>
      <c r="L8" s="65">
        <v>17.324999999999999</v>
      </c>
    </row>
    <row r="13" spans="1:27" x14ac:dyDescent="0.4">
      <c r="A13" s="66" t="s">
        <v>289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304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291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284</v>
      </c>
      <c r="C15" s="65" t="s">
        <v>302</v>
      </c>
      <c r="D15" s="65" t="s">
        <v>314</v>
      </c>
      <c r="E15" s="65" t="s">
        <v>315</v>
      </c>
      <c r="F15" s="65" t="s">
        <v>281</v>
      </c>
      <c r="H15" s="65"/>
      <c r="I15" s="65" t="s">
        <v>284</v>
      </c>
      <c r="J15" s="65" t="s">
        <v>302</v>
      </c>
      <c r="K15" s="65" t="s">
        <v>314</v>
      </c>
      <c r="L15" s="65" t="s">
        <v>315</v>
      </c>
      <c r="M15" s="65" t="s">
        <v>281</v>
      </c>
      <c r="O15" s="65"/>
      <c r="P15" s="65" t="s">
        <v>284</v>
      </c>
      <c r="Q15" s="65" t="s">
        <v>302</v>
      </c>
      <c r="R15" s="65" t="s">
        <v>314</v>
      </c>
      <c r="S15" s="65" t="s">
        <v>315</v>
      </c>
      <c r="T15" s="65" t="s">
        <v>281</v>
      </c>
      <c r="V15" s="65"/>
      <c r="W15" s="65" t="s">
        <v>284</v>
      </c>
      <c r="X15" s="65" t="s">
        <v>302</v>
      </c>
      <c r="Y15" s="65" t="s">
        <v>314</v>
      </c>
      <c r="Z15" s="65" t="s">
        <v>315</v>
      </c>
      <c r="AA15" s="65" t="s">
        <v>281</v>
      </c>
    </row>
    <row r="16" spans="1:27" x14ac:dyDescent="0.4">
      <c r="A16" s="65" t="s">
        <v>293</v>
      </c>
      <c r="B16" s="65">
        <v>430</v>
      </c>
      <c r="C16" s="65">
        <v>600</v>
      </c>
      <c r="D16" s="65">
        <v>0</v>
      </c>
      <c r="E16" s="65">
        <v>3000</v>
      </c>
      <c r="F16" s="65">
        <v>224.14993000000001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8.3640699999999999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2.0750036000000001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94.576239999999999</v>
      </c>
    </row>
    <row r="23" spans="1:62" x14ac:dyDescent="0.4">
      <c r="A23" s="66" t="s">
        <v>316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294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295</v>
      </c>
      <c r="AD24" s="67"/>
      <c r="AE24" s="67"/>
      <c r="AF24" s="67"/>
      <c r="AG24" s="67"/>
      <c r="AH24" s="67"/>
      <c r="AJ24" s="67" t="s">
        <v>317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318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284</v>
      </c>
      <c r="C25" s="65" t="s">
        <v>302</v>
      </c>
      <c r="D25" s="65" t="s">
        <v>314</v>
      </c>
      <c r="E25" s="65" t="s">
        <v>315</v>
      </c>
      <c r="F25" s="65" t="s">
        <v>281</v>
      </c>
      <c r="H25" s="65"/>
      <c r="I25" s="65" t="s">
        <v>284</v>
      </c>
      <c r="J25" s="65" t="s">
        <v>302</v>
      </c>
      <c r="K25" s="65" t="s">
        <v>314</v>
      </c>
      <c r="L25" s="65" t="s">
        <v>315</v>
      </c>
      <c r="M25" s="65" t="s">
        <v>281</v>
      </c>
      <c r="O25" s="65"/>
      <c r="P25" s="65" t="s">
        <v>284</v>
      </c>
      <c r="Q25" s="65" t="s">
        <v>302</v>
      </c>
      <c r="R25" s="65" t="s">
        <v>314</v>
      </c>
      <c r="S25" s="65" t="s">
        <v>315</v>
      </c>
      <c r="T25" s="65" t="s">
        <v>281</v>
      </c>
      <c r="V25" s="65"/>
      <c r="W25" s="65" t="s">
        <v>284</v>
      </c>
      <c r="X25" s="65" t="s">
        <v>302</v>
      </c>
      <c r="Y25" s="65" t="s">
        <v>314</v>
      </c>
      <c r="Z25" s="65" t="s">
        <v>315</v>
      </c>
      <c r="AA25" s="65" t="s">
        <v>281</v>
      </c>
      <c r="AC25" s="65"/>
      <c r="AD25" s="65" t="s">
        <v>284</v>
      </c>
      <c r="AE25" s="65" t="s">
        <v>302</v>
      </c>
      <c r="AF25" s="65" t="s">
        <v>314</v>
      </c>
      <c r="AG25" s="65" t="s">
        <v>315</v>
      </c>
      <c r="AH25" s="65" t="s">
        <v>281</v>
      </c>
      <c r="AJ25" s="65"/>
      <c r="AK25" s="65" t="s">
        <v>284</v>
      </c>
      <c r="AL25" s="65" t="s">
        <v>302</v>
      </c>
      <c r="AM25" s="65" t="s">
        <v>314</v>
      </c>
      <c r="AN25" s="65" t="s">
        <v>315</v>
      </c>
      <c r="AO25" s="65" t="s">
        <v>281</v>
      </c>
      <c r="AQ25" s="65"/>
      <c r="AR25" s="65" t="s">
        <v>284</v>
      </c>
      <c r="AS25" s="65" t="s">
        <v>302</v>
      </c>
      <c r="AT25" s="65" t="s">
        <v>314</v>
      </c>
      <c r="AU25" s="65" t="s">
        <v>315</v>
      </c>
      <c r="AV25" s="65" t="s">
        <v>281</v>
      </c>
      <c r="AX25" s="65"/>
      <c r="AY25" s="65" t="s">
        <v>284</v>
      </c>
      <c r="AZ25" s="65" t="s">
        <v>302</v>
      </c>
      <c r="BA25" s="65" t="s">
        <v>314</v>
      </c>
      <c r="BB25" s="65" t="s">
        <v>315</v>
      </c>
      <c r="BC25" s="65" t="s">
        <v>281</v>
      </c>
      <c r="BE25" s="65"/>
      <c r="BF25" s="65" t="s">
        <v>284</v>
      </c>
      <c r="BG25" s="65" t="s">
        <v>302</v>
      </c>
      <c r="BH25" s="65" t="s">
        <v>314</v>
      </c>
      <c r="BI25" s="65" t="s">
        <v>315</v>
      </c>
      <c r="BJ25" s="65" t="s">
        <v>281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48.488849999999999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0.96465610000000002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0.76390743000000005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7.3010874000000001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0.92006825999999997</v>
      </c>
      <c r="AJ26" s="65" t="s">
        <v>319</v>
      </c>
      <c r="AK26" s="65">
        <v>320</v>
      </c>
      <c r="AL26" s="65">
        <v>400</v>
      </c>
      <c r="AM26" s="65">
        <v>0</v>
      </c>
      <c r="AN26" s="65">
        <v>1000</v>
      </c>
      <c r="AO26" s="65">
        <v>322.34070000000003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7.1240990000000002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1.3263847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1.2230166</v>
      </c>
    </row>
    <row r="33" spans="1:68" x14ac:dyDescent="0.4">
      <c r="A33" s="66" t="s">
        <v>308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320</v>
      </c>
      <c r="B34" s="67"/>
      <c r="C34" s="67"/>
      <c r="D34" s="67"/>
      <c r="E34" s="67"/>
      <c r="F34" s="67"/>
      <c r="H34" s="67" t="s">
        <v>309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298</v>
      </c>
      <c r="W34" s="67"/>
      <c r="X34" s="67"/>
      <c r="Y34" s="67"/>
      <c r="Z34" s="67"/>
      <c r="AA34" s="67"/>
      <c r="AC34" s="67" t="s">
        <v>299</v>
      </c>
      <c r="AD34" s="67"/>
      <c r="AE34" s="67"/>
      <c r="AF34" s="67"/>
      <c r="AG34" s="67"/>
      <c r="AH34" s="67"/>
      <c r="AJ34" s="67" t="s">
        <v>321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322</v>
      </c>
      <c r="C35" s="65" t="s">
        <v>323</v>
      </c>
      <c r="D35" s="65" t="s">
        <v>324</v>
      </c>
      <c r="E35" s="65" t="s">
        <v>325</v>
      </c>
      <c r="F35" s="65" t="s">
        <v>326</v>
      </c>
      <c r="H35" s="65"/>
      <c r="I35" s="65" t="s">
        <v>322</v>
      </c>
      <c r="J35" s="65" t="s">
        <v>323</v>
      </c>
      <c r="K35" s="65" t="s">
        <v>324</v>
      </c>
      <c r="L35" s="65" t="s">
        <v>325</v>
      </c>
      <c r="M35" s="65" t="s">
        <v>326</v>
      </c>
      <c r="O35" s="65"/>
      <c r="P35" s="65" t="s">
        <v>322</v>
      </c>
      <c r="Q35" s="65" t="s">
        <v>323</v>
      </c>
      <c r="R35" s="65" t="s">
        <v>324</v>
      </c>
      <c r="S35" s="65" t="s">
        <v>325</v>
      </c>
      <c r="T35" s="65" t="s">
        <v>326</v>
      </c>
      <c r="V35" s="65"/>
      <c r="W35" s="65" t="s">
        <v>322</v>
      </c>
      <c r="X35" s="65" t="s">
        <v>323</v>
      </c>
      <c r="Y35" s="65" t="s">
        <v>324</v>
      </c>
      <c r="Z35" s="65" t="s">
        <v>325</v>
      </c>
      <c r="AA35" s="65" t="s">
        <v>326</v>
      </c>
      <c r="AC35" s="65"/>
      <c r="AD35" s="65" t="s">
        <v>322</v>
      </c>
      <c r="AE35" s="65" t="s">
        <v>323</v>
      </c>
      <c r="AF35" s="65" t="s">
        <v>324</v>
      </c>
      <c r="AG35" s="65" t="s">
        <v>325</v>
      </c>
      <c r="AH35" s="65" t="s">
        <v>326</v>
      </c>
      <c r="AJ35" s="65"/>
      <c r="AK35" s="65" t="s">
        <v>322</v>
      </c>
      <c r="AL35" s="65" t="s">
        <v>323</v>
      </c>
      <c r="AM35" s="65" t="s">
        <v>324</v>
      </c>
      <c r="AN35" s="65" t="s">
        <v>325</v>
      </c>
      <c r="AO35" s="65" t="s">
        <v>326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349.80396000000002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572.65480000000002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2838.4373000000001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1637.9528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87.668480000000002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63.680393000000002</v>
      </c>
    </row>
    <row r="43" spans="1:68" x14ac:dyDescent="0.4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328</v>
      </c>
      <c r="B44" s="67"/>
      <c r="C44" s="67"/>
      <c r="D44" s="67"/>
      <c r="E44" s="67"/>
      <c r="F44" s="67"/>
      <c r="H44" s="67" t="s">
        <v>329</v>
      </c>
      <c r="I44" s="67"/>
      <c r="J44" s="67"/>
      <c r="K44" s="67"/>
      <c r="L44" s="67"/>
      <c r="M44" s="67"/>
      <c r="O44" s="67" t="s">
        <v>330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332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334</v>
      </c>
      <c r="AR44" s="67"/>
      <c r="AS44" s="67"/>
      <c r="AT44" s="67"/>
      <c r="AU44" s="67"/>
      <c r="AV44" s="67"/>
      <c r="AX44" s="67" t="s">
        <v>335</v>
      </c>
      <c r="AY44" s="67"/>
      <c r="AZ44" s="67"/>
      <c r="BA44" s="67"/>
      <c r="BB44" s="67"/>
      <c r="BC44" s="67"/>
      <c r="BE44" s="67" t="s">
        <v>336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322</v>
      </c>
      <c r="C45" s="65" t="s">
        <v>323</v>
      </c>
      <c r="D45" s="65" t="s">
        <v>324</v>
      </c>
      <c r="E45" s="65" t="s">
        <v>325</v>
      </c>
      <c r="F45" s="65" t="s">
        <v>326</v>
      </c>
      <c r="H45" s="65"/>
      <c r="I45" s="65" t="s">
        <v>322</v>
      </c>
      <c r="J45" s="65" t="s">
        <v>323</v>
      </c>
      <c r="K45" s="65" t="s">
        <v>324</v>
      </c>
      <c r="L45" s="65" t="s">
        <v>325</v>
      </c>
      <c r="M45" s="65" t="s">
        <v>326</v>
      </c>
      <c r="O45" s="65"/>
      <c r="P45" s="65" t="s">
        <v>322</v>
      </c>
      <c r="Q45" s="65" t="s">
        <v>323</v>
      </c>
      <c r="R45" s="65" t="s">
        <v>324</v>
      </c>
      <c r="S45" s="65" t="s">
        <v>325</v>
      </c>
      <c r="T45" s="65" t="s">
        <v>326</v>
      </c>
      <c r="V45" s="65"/>
      <c r="W45" s="65" t="s">
        <v>322</v>
      </c>
      <c r="X45" s="65" t="s">
        <v>323</v>
      </c>
      <c r="Y45" s="65" t="s">
        <v>324</v>
      </c>
      <c r="Z45" s="65" t="s">
        <v>325</v>
      </c>
      <c r="AA45" s="65" t="s">
        <v>326</v>
      </c>
      <c r="AC45" s="65"/>
      <c r="AD45" s="65" t="s">
        <v>322</v>
      </c>
      <c r="AE45" s="65" t="s">
        <v>323</v>
      </c>
      <c r="AF45" s="65" t="s">
        <v>324</v>
      </c>
      <c r="AG45" s="65" t="s">
        <v>325</v>
      </c>
      <c r="AH45" s="65" t="s">
        <v>326</v>
      </c>
      <c r="AJ45" s="65"/>
      <c r="AK45" s="65" t="s">
        <v>322</v>
      </c>
      <c r="AL45" s="65" t="s">
        <v>323</v>
      </c>
      <c r="AM45" s="65" t="s">
        <v>324</v>
      </c>
      <c r="AN45" s="65" t="s">
        <v>325</v>
      </c>
      <c r="AO45" s="65" t="s">
        <v>326</v>
      </c>
      <c r="AQ45" s="65"/>
      <c r="AR45" s="65" t="s">
        <v>322</v>
      </c>
      <c r="AS45" s="65" t="s">
        <v>323</v>
      </c>
      <c r="AT45" s="65" t="s">
        <v>324</v>
      </c>
      <c r="AU45" s="65" t="s">
        <v>325</v>
      </c>
      <c r="AV45" s="65" t="s">
        <v>326</v>
      </c>
      <c r="AX45" s="65"/>
      <c r="AY45" s="65" t="s">
        <v>322</v>
      </c>
      <c r="AZ45" s="65" t="s">
        <v>323</v>
      </c>
      <c r="BA45" s="65" t="s">
        <v>324</v>
      </c>
      <c r="BB45" s="65" t="s">
        <v>325</v>
      </c>
      <c r="BC45" s="65" t="s">
        <v>326</v>
      </c>
      <c r="BE45" s="65"/>
      <c r="BF45" s="65" t="s">
        <v>322</v>
      </c>
      <c r="BG45" s="65" t="s">
        <v>323</v>
      </c>
      <c r="BH45" s="65" t="s">
        <v>324</v>
      </c>
      <c r="BI45" s="65" t="s">
        <v>325</v>
      </c>
      <c r="BJ45" s="65" t="s">
        <v>326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8.1716069999999998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5.204555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388.99799999999999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1.6679183E-2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1.0211291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181.63265999999999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34.793909999999997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opLeftCell="A4" workbookViewId="0">
      <selection activeCell="H17" sqref="H17:H18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342</v>
      </c>
      <c r="D2" s="61">
        <v>63</v>
      </c>
      <c r="E2" s="61">
        <v>622.16399999999999</v>
      </c>
      <c r="F2" s="61">
        <v>64.091239999999999</v>
      </c>
      <c r="G2" s="61">
        <v>22.588550000000001</v>
      </c>
      <c r="H2" s="61">
        <v>10.667185999999999</v>
      </c>
      <c r="I2" s="61">
        <v>11.921365</v>
      </c>
      <c r="J2" s="61">
        <v>35.501373000000001</v>
      </c>
      <c r="K2" s="61">
        <v>13.719495999999999</v>
      </c>
      <c r="L2" s="61">
        <v>21.781877999999999</v>
      </c>
      <c r="M2" s="61">
        <v>13.81615</v>
      </c>
      <c r="N2" s="61">
        <v>1.7085596000000001</v>
      </c>
      <c r="O2" s="61">
        <v>7.7424464000000004</v>
      </c>
      <c r="P2" s="61">
        <v>590.61239999999998</v>
      </c>
      <c r="Q2" s="61">
        <v>13.242826000000001</v>
      </c>
      <c r="R2" s="61">
        <v>224.14993000000001</v>
      </c>
      <c r="S2" s="61">
        <v>59.295485999999997</v>
      </c>
      <c r="T2" s="61">
        <v>1978.2533000000001</v>
      </c>
      <c r="U2" s="61">
        <v>2.0750036000000001</v>
      </c>
      <c r="V2" s="61">
        <v>8.3640699999999999</v>
      </c>
      <c r="W2" s="61">
        <v>94.576239999999999</v>
      </c>
      <c r="X2" s="61">
        <v>48.488849999999999</v>
      </c>
      <c r="Y2" s="61">
        <v>0.96465610000000002</v>
      </c>
      <c r="Z2" s="61">
        <v>0.76390743000000005</v>
      </c>
      <c r="AA2" s="61">
        <v>7.3010874000000001</v>
      </c>
      <c r="AB2" s="61">
        <v>0.92006825999999997</v>
      </c>
      <c r="AC2" s="61">
        <v>322.34070000000003</v>
      </c>
      <c r="AD2" s="61">
        <v>7.1240990000000002</v>
      </c>
      <c r="AE2" s="61">
        <v>1.3263847</v>
      </c>
      <c r="AF2" s="61">
        <v>1.2230166</v>
      </c>
      <c r="AG2" s="61">
        <v>349.80396000000002</v>
      </c>
      <c r="AH2" s="61">
        <v>156.11385999999999</v>
      </c>
      <c r="AI2" s="61">
        <v>193.69007999999999</v>
      </c>
      <c r="AJ2" s="61">
        <v>572.65480000000002</v>
      </c>
      <c r="AK2" s="61">
        <v>2838.4373000000001</v>
      </c>
      <c r="AL2" s="61">
        <v>87.668480000000002</v>
      </c>
      <c r="AM2" s="61">
        <v>1637.9528</v>
      </c>
      <c r="AN2" s="61">
        <v>63.680393000000002</v>
      </c>
      <c r="AO2" s="61">
        <v>8.1716069999999998</v>
      </c>
      <c r="AP2" s="61">
        <v>5.1428140000000004</v>
      </c>
      <c r="AQ2" s="61">
        <v>3.0287926000000001</v>
      </c>
      <c r="AR2" s="61">
        <v>5.204555</v>
      </c>
      <c r="AS2" s="61">
        <v>388.99799999999999</v>
      </c>
      <c r="AT2" s="61">
        <v>1.6679183E-2</v>
      </c>
      <c r="AU2" s="61">
        <v>1.0211291</v>
      </c>
      <c r="AV2" s="61">
        <v>181.63265999999999</v>
      </c>
      <c r="AW2" s="61">
        <v>34.793909999999997</v>
      </c>
      <c r="AX2" s="61">
        <v>5.9063878E-2</v>
      </c>
      <c r="AY2" s="61">
        <v>0.82309730000000003</v>
      </c>
      <c r="AZ2" s="61">
        <v>173.54669000000001</v>
      </c>
      <c r="BA2" s="61">
        <v>22.437000000000001</v>
      </c>
      <c r="BB2" s="61">
        <v>6.6812860000000001</v>
      </c>
      <c r="BC2" s="61">
        <v>7.5192909999999999</v>
      </c>
      <c r="BD2" s="61">
        <v>8.2333549999999995</v>
      </c>
      <c r="BE2" s="61">
        <v>0.72722845999999997</v>
      </c>
      <c r="BF2" s="61">
        <v>3.8420005000000002</v>
      </c>
      <c r="BG2" s="61">
        <v>6.9387240000000003E-3</v>
      </c>
      <c r="BH2" s="61">
        <v>1.3679088000000001E-2</v>
      </c>
      <c r="BI2" s="61">
        <v>9.9064110000000004E-3</v>
      </c>
      <c r="BJ2" s="61">
        <v>4.0109480000000003E-2</v>
      </c>
      <c r="BK2" s="61">
        <v>5.3374800000000001E-4</v>
      </c>
      <c r="BL2" s="61">
        <v>0.12143178</v>
      </c>
      <c r="BM2" s="61">
        <v>1.5413574000000001</v>
      </c>
      <c r="BN2" s="61">
        <v>0.39625300000000002</v>
      </c>
      <c r="BO2" s="61">
        <v>23.757169999999999</v>
      </c>
      <c r="BP2" s="61">
        <v>4.3377322999999999</v>
      </c>
      <c r="BQ2" s="61">
        <v>7.8091989999999996</v>
      </c>
      <c r="BR2" s="61">
        <v>28.989360000000001</v>
      </c>
      <c r="BS2" s="61">
        <v>11.310650000000001</v>
      </c>
      <c r="BT2" s="61">
        <v>4.6637589999999998</v>
      </c>
      <c r="BU2" s="61">
        <v>4.5440145000000001E-2</v>
      </c>
      <c r="BV2" s="61">
        <v>2.9327499E-2</v>
      </c>
      <c r="BW2" s="61">
        <v>0.32457972000000002</v>
      </c>
      <c r="BX2" s="61">
        <v>0.62860066000000003</v>
      </c>
      <c r="BY2" s="61">
        <v>7.9762115999999994E-2</v>
      </c>
      <c r="BZ2" s="61">
        <v>4.1632259999999999E-4</v>
      </c>
      <c r="CA2" s="61">
        <v>0.48429349999999999</v>
      </c>
      <c r="CB2" s="61">
        <v>1.1448642E-2</v>
      </c>
      <c r="CC2" s="61">
        <v>0.10205947</v>
      </c>
      <c r="CD2" s="61">
        <v>1.058295</v>
      </c>
      <c r="CE2" s="61">
        <v>3.8321972000000003E-2</v>
      </c>
      <c r="CF2" s="61">
        <v>0.17830876000000001</v>
      </c>
      <c r="CG2" s="61">
        <v>0</v>
      </c>
      <c r="CH2" s="61">
        <v>1.9395662000000001E-2</v>
      </c>
      <c r="CI2" s="61">
        <v>0</v>
      </c>
      <c r="CJ2" s="61">
        <v>2.2637909999999999</v>
      </c>
      <c r="CK2" s="61">
        <v>8.837747E-3</v>
      </c>
      <c r="CL2" s="61">
        <v>0.50587844999999998</v>
      </c>
      <c r="CM2" s="61">
        <v>1.4802176</v>
      </c>
      <c r="CN2" s="61">
        <v>1152.7227</v>
      </c>
      <c r="CO2" s="61">
        <v>2058.6614</v>
      </c>
      <c r="CP2" s="61">
        <v>1801.8987999999999</v>
      </c>
      <c r="CQ2" s="61">
        <v>497.26769999999999</v>
      </c>
      <c r="CR2" s="61">
        <v>269.36079999999998</v>
      </c>
      <c r="CS2" s="61">
        <v>101.39778</v>
      </c>
      <c r="CT2" s="61">
        <v>1190.7235000000001</v>
      </c>
      <c r="CU2" s="61">
        <v>913.38666000000001</v>
      </c>
      <c r="CV2" s="61">
        <v>278.22660000000002</v>
      </c>
      <c r="CW2" s="61">
        <v>1093.6122</v>
      </c>
      <c r="CX2" s="61">
        <v>287.26886000000002</v>
      </c>
      <c r="CY2" s="61">
        <v>1241.373</v>
      </c>
      <c r="CZ2" s="61">
        <v>820.72815000000003</v>
      </c>
      <c r="DA2" s="61">
        <v>1979.9712999999999</v>
      </c>
      <c r="DB2" s="61">
        <v>1517.9176</v>
      </c>
      <c r="DC2" s="61">
        <v>3330.4171999999999</v>
      </c>
      <c r="DD2" s="61">
        <v>4741.1133</v>
      </c>
      <c r="DE2" s="61">
        <v>1293.8937000000001</v>
      </c>
      <c r="DF2" s="61">
        <v>1350.376</v>
      </c>
      <c r="DG2" s="61">
        <v>1210.3864000000001</v>
      </c>
      <c r="DH2" s="61">
        <v>104.240685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22.437000000000001</v>
      </c>
      <c r="B6">
        <f>BB2</f>
        <v>6.6812860000000001</v>
      </c>
      <c r="C6">
        <f>BC2</f>
        <v>7.5192909999999999</v>
      </c>
      <c r="D6">
        <f>BD2</f>
        <v>8.2333549999999995</v>
      </c>
    </row>
    <row r="7" spans="1:113" x14ac:dyDescent="0.4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20579</v>
      </c>
      <c r="C2" s="56">
        <f ca="1">YEAR(TODAY())-YEAR(B2)+IF(TODAY()&gt;=DATE(YEAR(TODAY()),MONTH(B2),DAY(B2)),0,-1)</f>
        <v>64</v>
      </c>
      <c r="E2" s="52">
        <v>159.1</v>
      </c>
      <c r="F2" s="53" t="s">
        <v>39</v>
      </c>
      <c r="G2" s="52">
        <v>48</v>
      </c>
      <c r="H2" s="51" t="s">
        <v>41</v>
      </c>
      <c r="I2" s="72">
        <f>ROUND(G3/E3^2,1)</f>
        <v>19</v>
      </c>
    </row>
    <row r="3" spans="1:9" x14ac:dyDescent="0.4">
      <c r="E3" s="51">
        <f>E2/100</f>
        <v>1.591</v>
      </c>
      <c r="F3" s="51" t="s">
        <v>40</v>
      </c>
      <c r="G3" s="51">
        <f>G2</f>
        <v>48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하덕기, ID : H1900213)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13:20:22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43966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159.1</v>
      </c>
      <c r="L12" s="124"/>
      <c r="M12" s="117">
        <f>'개인정보 및 신체계측 입력'!G2</f>
        <v>48</v>
      </c>
      <c r="N12" s="118"/>
      <c r="O12" s="113" t="s">
        <v>271</v>
      </c>
      <c r="P12" s="107"/>
      <c r="Q12" s="90">
        <f>'개인정보 및 신체계측 입력'!I2</f>
        <v>19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하덕기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52.456000000000003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18.488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29.056000000000001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17.3</v>
      </c>
      <c r="L72" s="36" t="s">
        <v>53</v>
      </c>
      <c r="M72" s="36">
        <f>ROUND('DRIs DATA'!K8,1)</f>
        <v>10.1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29.89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69.7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48.49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61.34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43.73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189.23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81.72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2020-05-20T06:44:47Z</dcterms:modified>
</cp:coreProperties>
</file>