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<sst xmlns="http://schemas.openxmlformats.org/spreadsheetml/2006/main" count="692" uniqueCount="341">
  <si>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</si>
  <si>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</si>
  <si>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</si>
  <si>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</si>
  <si>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</si>
  <si>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</si>
  <si>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</si>
  <si>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</si>
  <si>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</si>
  <si>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</si>
  <si>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</si>
  <si>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</si>
  <si>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</si>
  <si>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</si>
  <si>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</si>
  <si>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</si>
  <si>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</si>
  <si>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</si>
  <si>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</si>
  <si>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</si>
  <si>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</si>
  <si>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</si>
  <si>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</si>
  <si>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</si>
  <si>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</si>
  <si>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</si>
  <si>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</si>
  <si>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</si>
  <si>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</si>
  <si>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</si>
  <si>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</si>
  <si>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</si>
  <si>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</si>
  <si>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</si>
  <si>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</si>
  <si>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</si>
  <si>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</si>
  <si>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</si>
  <si>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</si>
  <si>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</si>
  <si>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</si>
  <si>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</si>
  <si>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</si>
  <si>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</si>
  <si>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</si>
  <si>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</si>
  <si>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</si>
  <si>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</si>
  <si>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</si>
  <si>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</si>
  <si>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</si>
  <si>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</si>
  <si>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</si>
  <si>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</si>
  <si>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</si>
  <si>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</si>
  <si>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</si>
  <si>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</si>
  <si>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</si>
  <si>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</si>
  <si>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</si>
  <si>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</si>
  <si>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</si>
  <si>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</si>
  <si>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</si>
  <si>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</si>
  <si>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</si>
  <si>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</si>
  <si>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</si>
  <si>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</si>
  <si>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</si>
  <si>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</si>
  <si>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</si>
  <si>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</si>
  <si>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</si>
  <si>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</si>
  <si>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</si>
  <si>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</si>
  <si>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</si>
  <si>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</si>
  <si>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</si>
  <si>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</si>
  <si>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</si>
  <si>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</si>
  <si>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</si>
  <si>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</si>
  <si>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</si>
  <si>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</si>
  <si>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</si>
  <si>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</si>
  <si>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</si>
  <si>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</si>
  <si>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</si>
  <si>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</si>
  <si>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</si>
  <si>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</si>
  <si>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</si>
  <si>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</si>
  <si>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</si>
  <si>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</si>
  <si>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</si>
  <si>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</si>
  <si>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</si>
  <si>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</si>
  <si>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</si>
  <si>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</si>
  <si>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</si>
  <si>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</si>
  <si>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</si>
  <si>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</si>
  <si>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</si>
  <si>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</si>
  <si>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</si>
  <si>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</si>
  <si>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</si>
  <si>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</si>
  <si>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</si>
  <si>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</si>
  <si>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</si>
  <si>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</si>
  <si>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</si>
  <si>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</si>
  <si>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</si>
  <si>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</si>
  <si>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</si>
  <si>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</si>
  <si>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</si>
  <si>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</si>
  <si>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</si>
  <si>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</si>
  <si>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</si>
  <si>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</si>
  <si>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</si>
  <si>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</si>
  <si>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</si>
  <si>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</si>
  <si>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</si>
  <si>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</si>
  <si>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</si>
  <si>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</si>
  <si>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</si>
  <si>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</si>
  <si>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</si>
  <si>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</si>
  <si>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</si>
  <si>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</si>
  <si>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</si>
  <si>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</si>
  <si>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</si>
  <si>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</si>
  <si>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</si>
  <si>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</si>
  <si>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</si>
  <si>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</si>
  <si>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</si>
  <si>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</si>
  <si>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</si>
  <si>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</si>
  <si>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</si>
  <si>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</si>
  <si>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</si>
  <si>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</si>
  <si>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</si>
  <si>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</si>
  <si>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</si>
  <si>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</si>
  <si>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</si>
  <si>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</si>
  <si>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</si>
  <si>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</si>
  <si>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</si>
  <si>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</si>
  <si>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</si>
  <si>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</si>
  <si>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</si>
  <si>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</si>
  <si>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</si>
  <si>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</si>
  <si>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</si>
  <si>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</si>
  <si>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</si>
  <si>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</si>
  <si>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</si>
  <si>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</si>
  <si>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</si>
  <si>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</si>
  <si>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</si>
  <si>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</si>
  <si>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</si>
  <si>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</si>
  <si>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</si>
  <si>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</si>
  <si>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</si>
  <si>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</si>
  <si>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</si>
  <si>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</si>
  <si>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</si>
  <si>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</si>
  <si>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</si>
  <si>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</si>
  <si>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</si>
  <si>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</si>
  <si>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</si>
  <si>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</si>
  <si>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</si>
  <si>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</si>
  <si>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</si>
  <si>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</si>
  <si>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</si>
  <si>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</si>
  <si>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</si>
  <si>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</si>
  <si>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</si>
  <si>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</si>
  <si>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</si>
  <si>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</si>
  <si>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</si>
  <si>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</si>
  <si>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</si>
  <si>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</si>
  <si>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</si>
  <si>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</si>
  <si>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</si>
  <si>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</si>
  <si>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</si>
  <si>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</si>
  <si>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</si>
  <si>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</si>
  <si>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</si>
  <si>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</si>
  <si>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</si>
  <si>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</si>
  <si>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</si>
  <si>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</si>
  <si>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</si>
  <si>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</si>
  <si>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</si>
  <si>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</si>
  <si>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</si>
  <si>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</si>
  <si>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</si>
  <si>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</si>
  <si>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</si>
  <si>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</si>
  <si>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</si>
  <si>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</si>
  <si>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</si>
  <si>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</si>
  <si>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</si>
  <si>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</si>
  <si>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</si>
  <si>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</si>
  <si>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</si>
  <si>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</si>
  <si>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</si>
  <si>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</si>
  <si>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</si>
  <si>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</si>
  <si>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</si>
  <si>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</si>
  <si>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</si>
  <si>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</si>
  <si>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</si>
  <si>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</si>
  <si>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</si>
  <si>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</si>
  <si>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</si>
  <si>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</si>
  <si>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</si>
  <si>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</si>
  <si>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</si>
  <si>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</si>
  <si>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</si>
  <si>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</si>
  <si>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</si>
  <si>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</si>
  <si>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열량영양소</t>
    <phoneticPr fontId="1" type="noConversion"/>
  </si>
  <si>
    <t>불포화지방산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</si>
  <si>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</si>
  <si>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</si>
  <si>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</si>
  <si>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</si>
  <si>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이숙자, ID : H1900217)</t>
  </si>
  <si>
    <t>출력시각</t>
    <phoneticPr fontId="1" type="noConversion"/>
  </si>
  <si>
    <t>2020년 05월 28일 14:54:05</t>
  </si>
  <si>
    <t>다량영양소</t>
    <phoneticPr fontId="1" type="noConversion"/>
  </si>
  <si>
    <t>에너지(kcal)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</si>
  <si>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</si>
  <si>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</si>
  <si>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</si>
  <si>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</si>
  <si>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</si>
  <si>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</si>
  <si>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</si>
  <si>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</si>
  <si>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</si>
  <si>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</si>
  <si>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</si>
  <si>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</si>
  <si>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</si>
  <si>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</si>
  <si>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</si>
  <si>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</si>
  <si>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</si>
  <si>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</si>
  <si>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</si>
  <si>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</si>
  <si>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</si>
  <si>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</si>
  <si>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</si>
  <si>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</si>
  <si>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</si>
  <si>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</si>
  <si>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</si>
  <si>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</si>
  <si>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</si>
  <si>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</si>
  <si>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</si>
  <si>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</si>
  <si>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</si>
  <si>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</si>
  <si>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</si>
  <si>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</si>
  <si>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</si>
  <si>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</si>
  <si>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</si>
  <si>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</si>
  <si>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</si>
  <si>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</si>
  <si>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</si>
  <si>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</si>
  <si>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</si>
  <si>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</si>
  <si>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</si>
  <si>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</si>
  <si>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</si>
  <si>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</si>
  <si>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</si>
  <si>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H1900217</t>
  </si>
  <si>
    <t>이숙자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</si>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</sst>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31.553179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45664"/>
        <c:axId val="629746056"/>
      </c:barChart>
      <c:catAx>
        <c:axId val="62974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46056"/>
        <c:crosses val="autoZero"/>
        <c:auto val="1"/>
        <c:lblAlgn val="ctr"/>
        <c:lblOffset val="100"/>
        <c:noMultiLvlLbl val="0"/>
      </c:catAx>
      <c:valAx>
        <c:axId val="62974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4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0.86715240000000005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56248"/>
        <c:axId val="629756640"/>
      </c:barChart>
      <c:catAx>
        <c:axId val="62975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56640"/>
        <c:crosses val="autoZero"/>
        <c:auto val="1"/>
        <c:lblAlgn val="ctr"/>
        <c:lblOffset val="100"/>
        <c:noMultiLvlLbl val="0"/>
      </c:catAx>
      <c:valAx>
        <c:axId val="62975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5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0.16550693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57424"/>
        <c:axId val="629757816"/>
      </c:barChart>
      <c:catAx>
        <c:axId val="62975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57816"/>
        <c:crosses val="autoZero"/>
        <c:auto val="1"/>
        <c:lblAlgn val="ctr"/>
        <c:lblOffset val="100"/>
        <c:noMultiLvlLbl val="0"/>
      </c:catAx>
      <c:valAx>
        <c:axId val="62975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5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609.83330000000001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58600"/>
        <c:axId val="629758992"/>
      </c:barChart>
      <c:catAx>
        <c:axId val="62975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58992"/>
        <c:crosses val="autoZero"/>
        <c:auto val="1"/>
        <c:lblAlgn val="ctr"/>
        <c:lblOffset val="100"/>
        <c:noMultiLvlLbl val="0"/>
      </c:catAx>
      <c:valAx>
        <c:axId val="62975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5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1041.347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59776"/>
        <c:axId val="634245104"/>
      </c:barChart>
      <c:catAx>
        <c:axId val="62975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45104"/>
        <c:crosses val="autoZero"/>
        <c:auto val="1"/>
        <c:lblAlgn val="ctr"/>
        <c:lblOffset val="100"/>
        <c:noMultiLvlLbl val="0"/>
      </c:catAx>
      <c:valAx>
        <c:axId val="6342451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20.03725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45888"/>
        <c:axId val="634246280"/>
      </c:barChart>
      <c:catAx>
        <c:axId val="63424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46280"/>
        <c:crosses val="autoZero"/>
        <c:auto val="1"/>
        <c:lblAlgn val="ctr"/>
        <c:lblOffset val="100"/>
        <c:noMultiLvlLbl val="0"/>
      </c:catAx>
      <c:valAx>
        <c:axId val="63424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4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60.409694999999999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47064"/>
        <c:axId val="634247456"/>
      </c:barChart>
      <c:catAx>
        <c:axId val="63424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47456"/>
        <c:crosses val="autoZero"/>
        <c:auto val="1"/>
        <c:lblAlgn val="ctr"/>
        <c:lblOffset val="100"/>
        <c:noMultiLvlLbl val="0"/>
      </c:catAx>
      <c:valAx>
        <c:axId val="63424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4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5.8767149999999999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48240"/>
        <c:axId val="634248632"/>
      </c:barChart>
      <c:catAx>
        <c:axId val="63424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48632"/>
        <c:crosses val="autoZero"/>
        <c:auto val="1"/>
        <c:lblAlgn val="ctr"/>
        <c:lblOffset val="100"/>
        <c:noMultiLvlLbl val="0"/>
      </c:catAx>
      <c:valAx>
        <c:axId val="63424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4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329.92937999999998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49416"/>
        <c:axId val="634249808"/>
      </c:barChart>
      <c:catAx>
        <c:axId val="63424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49808"/>
        <c:crosses val="autoZero"/>
        <c:auto val="1"/>
        <c:lblAlgn val="ctr"/>
        <c:lblOffset val="100"/>
        <c:noMultiLvlLbl val="0"/>
      </c:catAx>
      <c:valAx>
        <c:axId val="6342498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4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1.5834032000000001E-2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50592"/>
        <c:axId val="634250984"/>
      </c:barChart>
      <c:catAx>
        <c:axId val="6342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50984"/>
        <c:crosses val="autoZero"/>
        <c:auto val="1"/>
        <c:lblAlgn val="ctr"/>
        <c:lblOffset val="100"/>
        <c:noMultiLvlLbl val="0"/>
      </c:catAx>
      <c:valAx>
        <c:axId val="634250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2.4769391999999999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51768"/>
        <c:axId val="634252160"/>
      </c:barChart>
      <c:catAx>
        <c:axId val="63425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52160"/>
        <c:crosses val="autoZero"/>
        <c:auto val="1"/>
        <c:lblAlgn val="ctr"/>
        <c:lblOffset val="100"/>
        <c:noMultiLvlLbl val="0"/>
      </c:catAx>
      <c:valAx>
        <c:axId val="63425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5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8.9137059999999995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46840"/>
        <c:axId val="629747232"/>
      </c:barChart>
      <c:catAx>
        <c:axId val="62974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47232"/>
        <c:crosses val="autoZero"/>
        <c:auto val="1"/>
        <c:lblAlgn val="ctr"/>
        <c:lblOffset val="100"/>
        <c:noMultiLvlLbl val="0"/>
      </c:catAx>
      <c:valAx>
        <c:axId val="629747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4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28.991114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53336"/>
        <c:axId val="634253728"/>
      </c:barChart>
      <c:catAx>
        <c:axId val="63425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53728"/>
        <c:crosses val="autoZero"/>
        <c:auto val="1"/>
        <c:lblAlgn val="ctr"/>
        <c:lblOffset val="100"/>
        <c:noMultiLvlLbl val="0"/>
      </c:catAx>
      <c:valAx>
        <c:axId val="63425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43.98292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54120"/>
        <c:axId val="634254512"/>
      </c:barChart>
      <c:catAx>
        <c:axId val="6342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54512"/>
        <c:crosses val="autoZero"/>
        <c:auto val="1"/>
        <c:lblAlgn val="ctr"/>
        <c:lblOffset val="100"/>
        <c:noMultiLvlLbl val="0"/>
      </c:catAx>
      <c:valAx>
        <c:axId val="6342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2.17</c:v>
                </c:pt>
                <c:pt idx="1">
                  <c:v>9.343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4255296"/>
        <c:axId val="634255688"/>
      </c:barChart>
      <c:catAx>
        <c:axId val="63425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55688"/>
        <c:crosses val="autoZero"/>
        <c:auto val="1"/>
        <c:lblAlgn val="ctr"/>
        <c:lblOffset val="100"/>
        <c:noMultiLvlLbl val="0"/>
      </c:catAx>
      <c:valAx>
        <c:axId val="63425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5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2.6890749999999999</c:v>
                </c:pt>
                <c:pt idx="1">
                  <c:v>3.0247826999999998</c:v>
                </c:pt>
                <c:pt idx="2">
                  <c:v>4.0145062999999999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119.00542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56864"/>
        <c:axId val="634257256"/>
      </c:barChart>
      <c:catAx>
        <c:axId val="6342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57256"/>
        <c:crosses val="autoZero"/>
        <c:auto val="1"/>
        <c:lblAlgn val="ctr"/>
        <c:lblOffset val="100"/>
        <c:noMultiLvlLbl val="0"/>
      </c:catAx>
      <c:valAx>
        <c:axId val="634257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4.3735340000000003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58040"/>
        <c:axId val="634258432"/>
      </c:barChart>
      <c:catAx>
        <c:axId val="63425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58432"/>
        <c:crosses val="autoZero"/>
        <c:auto val="1"/>
        <c:lblAlgn val="ctr"/>
        <c:lblOffset val="100"/>
        <c:noMultiLvlLbl val="0"/>
      </c:catAx>
      <c:valAx>
        <c:axId val="63425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5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82.926000000000002</c:v>
                </c:pt>
                <c:pt idx="1">
                  <c:v>4.9630000000000001</c:v>
                </c:pt>
                <c:pt idx="2">
                  <c:v>12.111000000000001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4259216"/>
        <c:axId val="634259608"/>
      </c:barChart>
      <c:catAx>
        <c:axId val="63425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59608"/>
        <c:crosses val="autoZero"/>
        <c:auto val="1"/>
        <c:lblAlgn val="ctr"/>
        <c:lblOffset val="100"/>
        <c:noMultiLvlLbl val="0"/>
      </c:catAx>
      <c:valAx>
        <c:axId val="63425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5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1136.9315999999999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60392"/>
        <c:axId val="634260784"/>
      </c:barChart>
      <c:catAx>
        <c:axId val="63426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0784"/>
        <c:crosses val="autoZero"/>
        <c:auto val="1"/>
        <c:lblAlgn val="ctr"/>
        <c:lblOffset val="100"/>
        <c:noMultiLvlLbl val="0"/>
      </c:catAx>
      <c:valAx>
        <c:axId val="634260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6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17.184242000000001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61568"/>
        <c:axId val="634261960"/>
      </c:barChart>
      <c:catAx>
        <c:axId val="6342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1960"/>
        <c:crosses val="autoZero"/>
        <c:auto val="1"/>
        <c:lblAlgn val="ctr"/>
        <c:lblOffset val="100"/>
        <c:noMultiLvlLbl val="0"/>
      </c:catAx>
      <c:valAx>
        <c:axId val="634261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144.67155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62744"/>
        <c:axId val="634263136"/>
      </c:barChart>
      <c:catAx>
        <c:axId val="63426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3136"/>
        <c:crosses val="autoZero"/>
        <c:auto val="1"/>
        <c:lblAlgn val="ctr"/>
        <c:lblOffset val="100"/>
        <c:noMultiLvlLbl val="0"/>
      </c:catAx>
      <c:valAx>
        <c:axId val="63426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0.50063634000000001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48016"/>
        <c:axId val="629748408"/>
      </c:barChart>
      <c:catAx>
        <c:axId val="62974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48408"/>
        <c:crosses val="autoZero"/>
        <c:auto val="1"/>
        <c:lblAlgn val="ctr"/>
        <c:lblOffset val="100"/>
        <c:noMultiLvlLbl val="0"/>
      </c:catAx>
      <c:valAx>
        <c:axId val="62974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4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1347.7579000000001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63920"/>
        <c:axId val="634264312"/>
      </c:barChart>
      <c:catAx>
        <c:axId val="6342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4312"/>
        <c:crosses val="autoZero"/>
        <c:auto val="1"/>
        <c:lblAlgn val="ctr"/>
        <c:lblOffset val="100"/>
        <c:noMultiLvlLbl val="0"/>
      </c:catAx>
      <c:valAx>
        <c:axId val="63426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6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5.2149679999999998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65096"/>
        <c:axId val="634265488"/>
      </c:barChart>
      <c:catAx>
        <c:axId val="63426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5488"/>
        <c:crosses val="autoZero"/>
        <c:auto val="1"/>
        <c:lblAlgn val="ctr"/>
        <c:lblOffset val="100"/>
        <c:noMultiLvlLbl val="0"/>
      </c:catAx>
      <c:valAx>
        <c:axId val="63426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6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0.59765303000000003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66272"/>
        <c:axId val="634266664"/>
      </c:barChart>
      <c:catAx>
        <c:axId val="6342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6664"/>
        <c:crosses val="autoZero"/>
        <c:auto val="1"/>
        <c:lblAlgn val="ctr"/>
        <c:lblOffset val="100"/>
        <c:noMultiLvlLbl val="0"/>
      </c:catAx>
      <c:valAx>
        <c:axId val="63426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60.32226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49192"/>
        <c:axId val="629749584"/>
      </c:barChart>
      <c:catAx>
        <c:axId val="62974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49584"/>
        <c:crosses val="autoZero"/>
        <c:auto val="1"/>
        <c:lblAlgn val="ctr"/>
        <c:lblOffset val="100"/>
        <c:noMultiLvlLbl val="0"/>
      </c:catAx>
      <c:valAx>
        <c:axId val="62974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4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0.42101765000000002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50368"/>
        <c:axId val="629750760"/>
      </c:barChart>
      <c:catAx>
        <c:axId val="62975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50760"/>
        <c:crosses val="autoZero"/>
        <c:auto val="1"/>
        <c:lblAlgn val="ctr"/>
        <c:lblOffset val="100"/>
        <c:noMultiLvlLbl val="0"/>
      </c:catAx>
      <c:valAx>
        <c:axId val="629750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7.0835676000000003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51544"/>
        <c:axId val="629751936"/>
      </c:barChart>
      <c:catAx>
        <c:axId val="62975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51936"/>
        <c:crosses val="autoZero"/>
        <c:auto val="1"/>
        <c:lblAlgn val="ctr"/>
        <c:lblOffset val="100"/>
        <c:noMultiLvlLbl val="0"/>
      </c:catAx>
      <c:valAx>
        <c:axId val="62975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5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0.59765303000000003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52720"/>
        <c:axId val="629753112"/>
      </c:barChart>
      <c:catAx>
        <c:axId val="62975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53112"/>
        <c:crosses val="autoZero"/>
        <c:auto val="1"/>
        <c:lblAlgn val="ctr"/>
        <c:lblOffset val="100"/>
        <c:noMultiLvlLbl val="0"/>
      </c:catAx>
      <c:valAx>
        <c:axId val="62975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5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180.37921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53896"/>
        <c:axId val="629754288"/>
      </c:barChart>
      <c:catAx>
        <c:axId val="62975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54288"/>
        <c:crosses val="autoZero"/>
        <c:auto val="1"/>
        <c:lblAlgn val="ctr"/>
        <c:lblOffset val="100"/>
        <c:noMultiLvlLbl val="0"/>
      </c:catAx>
      <c:valAx>
        <c:axId val="62975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5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2.3712827999999999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55072"/>
        <c:axId val="629755464"/>
      </c:barChart>
      <c:catAx>
        <c:axId val="62975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55464"/>
        <c:crosses val="autoZero"/>
        <c:auto val="1"/>
        <c:lblAlgn val="ctr"/>
        <c:lblOffset val="100"/>
        <c:noMultiLvlLbl val="0"/>
      </c:catAx>
      <c:valAx>
        <c:axId val="62975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5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이숙자, ID : H1900217)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14:54:05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1136.9315999999999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31.553179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8.9137059999999995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82.926000000000002</v>
      </c>
      <c r="G8" s="59">
        <f>'DRIs DATA 입력'!G8</f>
        <v>4.9630000000000001</v>
      </c>
      <c r="H8" s="59">
        <f>'DRIs DATA 입력'!H8</f>
        <v>12.111000000000001</v>
      </c>
      <c r="I8" s="46"/>
      <c r="J8" s="59" t="s">
        <v>216</v>
      </c>
      <c r="K8" s="59">
        <f>'DRIs DATA 입력'!K8</f>
        <v>2.17</v>
      </c>
      <c r="L8" s="59">
        <f>'DRIs DATA 입력'!L8</f>
        <v>9.343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119.00542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4.3735340000000003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0.50063634000000001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60.32226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17.184242000000001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0.65252330000000003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0.42101765000000002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7.0835676000000003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0.59765303000000003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180.37921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2.3712827999999999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0.86715240000000005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0.16550693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144.67155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609.83330000000001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1347.7579000000001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1041.347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20.03725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60.409694999999999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5.2149679999999998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5.8767149999999999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329.92937999999998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1.5834032000000001E-2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2.4769391999999999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28.991114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43.98292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282</v>
      </c>
      <c r="G1" s="62" t="s">
        <v>283</v>
      </c>
      <c r="H1" s="61" t="s">
        <v>284</v>
      </c>
    </row>
    <row r="3" spans="1:27" x14ac:dyDescent="0.4">
      <c r="A3" s="71" t="s">
        <v>285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286</v>
      </c>
      <c r="B4" s="69"/>
      <c r="C4" s="69"/>
      <c r="E4" s="66" t="s">
        <v>276</v>
      </c>
      <c r="F4" s="67"/>
      <c r="G4" s="67"/>
      <c r="H4" s="68"/>
      <c r="J4" s="66" t="s">
        <v>277</v>
      </c>
      <c r="K4" s="67"/>
      <c r="L4" s="68"/>
      <c r="N4" s="69" t="s">
        <v>287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</row>
    <row r="5" spans="1:27" x14ac:dyDescent="0.4">
      <c r="A5" s="65"/>
      <c r="B5" s="65" t="s">
        <v>289</v>
      </c>
      <c r="C5" s="65" t="s">
        <v>290</v>
      </c>
      <c r="E5" s="65"/>
      <c r="F5" s="65" t="s">
        <v>291</v>
      </c>
      <c r="G5" s="65" t="s">
        <v>292</v>
      </c>
      <c r="H5" s="65" t="s">
        <v>287</v>
      </c>
      <c r="J5" s="65"/>
      <c r="K5" s="65" t="s">
        <v>293</v>
      </c>
      <c r="L5" s="65" t="s">
        <v>294</v>
      </c>
      <c r="N5" s="65"/>
      <c r="O5" s="65" t="s">
        <v>295</v>
      </c>
      <c r="P5" s="65" t="s">
        <v>296</v>
      </c>
      <c r="Q5" s="65" t="s">
        <v>297</v>
      </c>
      <c r="R5" s="65" t="s">
        <v>298</v>
      </c>
      <c r="S5" s="65" t="s">
        <v>290</v>
      </c>
      <c r="U5" s="65"/>
      <c r="V5" s="65" t="s">
        <v>295</v>
      </c>
      <c r="W5" s="65" t="s">
        <v>296</v>
      </c>
      <c r="X5" s="65" t="s">
        <v>297</v>
      </c>
      <c r="Y5" s="65" t="s">
        <v>298</v>
      </c>
      <c r="Z5" s="65" t="s">
        <v>290</v>
      </c>
    </row>
    <row r="6" spans="1:27" x14ac:dyDescent="0.4">
      <c r="A6" s="65" t="s">
        <v>286</v>
      </c>
      <c r="B6" s="65">
        <v>1800</v>
      </c>
      <c r="C6" s="65">
        <v>1136.9315999999999</v>
      </c>
      <c r="E6" s="65" t="s">
        <v>278</v>
      </c>
      <c r="F6" s="65">
        <v>55</v>
      </c>
      <c r="G6" s="65">
        <v>15</v>
      </c>
      <c r="H6" s="65">
        <v>7</v>
      </c>
      <c r="J6" s="65" t="s">
        <v>278</v>
      </c>
      <c r="K6" s="65">
        <v>0.1</v>
      </c>
      <c r="L6" s="65">
        <v>4</v>
      </c>
      <c r="N6" s="65" t="s">
        <v>299</v>
      </c>
      <c r="O6" s="65">
        <v>40</v>
      </c>
      <c r="P6" s="65">
        <v>50</v>
      </c>
      <c r="Q6" s="65">
        <v>0</v>
      </c>
      <c r="R6" s="65">
        <v>0</v>
      </c>
      <c r="S6" s="65">
        <v>31.553179</v>
      </c>
      <c r="U6" s="65" t="s">
        <v>300</v>
      </c>
      <c r="V6" s="65">
        <v>0</v>
      </c>
      <c r="W6" s="65">
        <v>0</v>
      </c>
      <c r="X6" s="65">
        <v>20</v>
      </c>
      <c r="Y6" s="65">
        <v>0</v>
      </c>
      <c r="Z6" s="65">
        <v>8.9137059999999995</v>
      </c>
    </row>
    <row r="7" spans="1:27" x14ac:dyDescent="0.4">
      <c r="E7" s="65" t="s">
        <v>279</v>
      </c>
      <c r="F7" s="65">
        <v>65</v>
      </c>
      <c r="G7" s="65">
        <v>30</v>
      </c>
      <c r="H7" s="65">
        <v>20</v>
      </c>
      <c r="J7" s="65" t="s">
        <v>279</v>
      </c>
      <c r="K7" s="65">
        <v>1</v>
      </c>
      <c r="L7" s="65">
        <v>10</v>
      </c>
    </row>
    <row r="8" spans="1:27" x14ac:dyDescent="0.4">
      <c r="E8" s="65" t="s">
        <v>280</v>
      </c>
      <c r="F8" s="65">
        <v>82.926000000000002</v>
      </c>
      <c r="G8" s="65">
        <v>4.9630000000000001</v>
      </c>
      <c r="H8" s="65">
        <v>12.111000000000001</v>
      </c>
      <c r="J8" s="65" t="s">
        <v>280</v>
      </c>
      <c r="K8" s="65">
        <v>2.17</v>
      </c>
      <c r="L8" s="65">
        <v>9.343</v>
      </c>
    </row>
    <row r="13" spans="1:27" x14ac:dyDescent="0.4">
      <c r="A13" s="70" t="s">
        <v>301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302</v>
      </c>
      <c r="B14" s="69"/>
      <c r="C14" s="69"/>
      <c r="D14" s="69"/>
      <c r="E14" s="69"/>
      <c r="F14" s="69"/>
      <c r="H14" s="69" t="s">
        <v>303</v>
      </c>
      <c r="I14" s="69"/>
      <c r="J14" s="69"/>
      <c r="K14" s="69"/>
      <c r="L14" s="69"/>
      <c r="M14" s="69"/>
      <c r="O14" s="69" t="s">
        <v>304</v>
      </c>
      <c r="P14" s="69"/>
      <c r="Q14" s="69"/>
      <c r="R14" s="69"/>
      <c r="S14" s="69"/>
      <c r="T14" s="69"/>
      <c r="V14" s="69" t="s">
        <v>305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295</v>
      </c>
      <c r="C15" s="65" t="s">
        <v>296</v>
      </c>
      <c r="D15" s="65" t="s">
        <v>297</v>
      </c>
      <c r="E15" s="65" t="s">
        <v>298</v>
      </c>
      <c r="F15" s="65" t="s">
        <v>290</v>
      </c>
      <c r="H15" s="65"/>
      <c r="I15" s="65" t="s">
        <v>295</v>
      </c>
      <c r="J15" s="65" t="s">
        <v>296</v>
      </c>
      <c r="K15" s="65" t="s">
        <v>297</v>
      </c>
      <c r="L15" s="65" t="s">
        <v>298</v>
      </c>
      <c r="M15" s="65" t="s">
        <v>290</v>
      </c>
      <c r="O15" s="65"/>
      <c r="P15" s="65" t="s">
        <v>295</v>
      </c>
      <c r="Q15" s="65" t="s">
        <v>296</v>
      </c>
      <c r="R15" s="65" t="s">
        <v>297</v>
      </c>
      <c r="S15" s="65" t="s">
        <v>298</v>
      </c>
      <c r="T15" s="65" t="s">
        <v>290</v>
      </c>
      <c r="V15" s="65"/>
      <c r="W15" s="65" t="s">
        <v>295</v>
      </c>
      <c r="X15" s="65" t="s">
        <v>296</v>
      </c>
      <c r="Y15" s="65" t="s">
        <v>297</v>
      </c>
      <c r="Z15" s="65" t="s">
        <v>298</v>
      </c>
      <c r="AA15" s="65" t="s">
        <v>290</v>
      </c>
    </row>
    <row r="16" spans="1:27" x14ac:dyDescent="0.4">
      <c r="A16" s="65" t="s">
        <v>306</v>
      </c>
      <c r="B16" s="65">
        <v>430</v>
      </c>
      <c r="C16" s="65">
        <v>600</v>
      </c>
      <c r="D16" s="65">
        <v>0</v>
      </c>
      <c r="E16" s="65">
        <v>3000</v>
      </c>
      <c r="F16" s="65">
        <v>119.00542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4.3735340000000003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0.50063634000000001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60.32226</v>
      </c>
    </row>
    <row r="23" spans="1:62" x14ac:dyDescent="0.4">
      <c r="A23" s="70" t="s">
        <v>307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308</v>
      </c>
      <c r="B24" s="69"/>
      <c r="C24" s="69"/>
      <c r="D24" s="69"/>
      <c r="E24" s="69"/>
      <c r="F24" s="69"/>
      <c r="H24" s="69" t="s">
        <v>309</v>
      </c>
      <c r="I24" s="69"/>
      <c r="J24" s="69"/>
      <c r="K24" s="69"/>
      <c r="L24" s="69"/>
      <c r="M24" s="69"/>
      <c r="O24" s="69" t="s">
        <v>310</v>
      </c>
      <c r="P24" s="69"/>
      <c r="Q24" s="69"/>
      <c r="R24" s="69"/>
      <c r="S24" s="69"/>
      <c r="T24" s="69"/>
      <c r="V24" s="69" t="s">
        <v>311</v>
      </c>
      <c r="W24" s="69"/>
      <c r="X24" s="69"/>
      <c r="Y24" s="69"/>
      <c r="Z24" s="69"/>
      <c r="AA24" s="69"/>
      <c r="AC24" s="69" t="s">
        <v>312</v>
      </c>
      <c r="AD24" s="69"/>
      <c r="AE24" s="69"/>
      <c r="AF24" s="69"/>
      <c r="AG24" s="69"/>
      <c r="AH24" s="69"/>
      <c r="AJ24" s="69" t="s">
        <v>313</v>
      </c>
      <c r="AK24" s="69"/>
      <c r="AL24" s="69"/>
      <c r="AM24" s="69"/>
      <c r="AN24" s="69"/>
      <c r="AO24" s="69"/>
      <c r="AQ24" s="69" t="s">
        <v>314</v>
      </c>
      <c r="AR24" s="69"/>
      <c r="AS24" s="69"/>
      <c r="AT24" s="69"/>
      <c r="AU24" s="69"/>
      <c r="AV24" s="69"/>
      <c r="AX24" s="69" t="s">
        <v>315</v>
      </c>
      <c r="AY24" s="69"/>
      <c r="AZ24" s="69"/>
      <c r="BA24" s="69"/>
      <c r="BB24" s="69"/>
      <c r="BC24" s="69"/>
      <c r="BE24" s="69" t="s">
        <v>316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295</v>
      </c>
      <c r="C25" s="65" t="s">
        <v>296</v>
      </c>
      <c r="D25" s="65" t="s">
        <v>297</v>
      </c>
      <c r="E25" s="65" t="s">
        <v>298</v>
      </c>
      <c r="F25" s="65" t="s">
        <v>290</v>
      </c>
      <c r="H25" s="65"/>
      <c r="I25" s="65" t="s">
        <v>295</v>
      </c>
      <c r="J25" s="65" t="s">
        <v>296</v>
      </c>
      <c r="K25" s="65" t="s">
        <v>297</v>
      </c>
      <c r="L25" s="65" t="s">
        <v>298</v>
      </c>
      <c r="M25" s="65" t="s">
        <v>290</v>
      </c>
      <c r="O25" s="65"/>
      <c r="P25" s="65" t="s">
        <v>295</v>
      </c>
      <c r="Q25" s="65" t="s">
        <v>296</v>
      </c>
      <c r="R25" s="65" t="s">
        <v>297</v>
      </c>
      <c r="S25" s="65" t="s">
        <v>298</v>
      </c>
      <c r="T25" s="65" t="s">
        <v>290</v>
      </c>
      <c r="V25" s="65"/>
      <c r="W25" s="65" t="s">
        <v>295</v>
      </c>
      <c r="X25" s="65" t="s">
        <v>296</v>
      </c>
      <c r="Y25" s="65" t="s">
        <v>297</v>
      </c>
      <c r="Z25" s="65" t="s">
        <v>298</v>
      </c>
      <c r="AA25" s="65" t="s">
        <v>290</v>
      </c>
      <c r="AC25" s="65"/>
      <c r="AD25" s="65" t="s">
        <v>295</v>
      </c>
      <c r="AE25" s="65" t="s">
        <v>296</v>
      </c>
      <c r="AF25" s="65" t="s">
        <v>297</v>
      </c>
      <c r="AG25" s="65" t="s">
        <v>298</v>
      </c>
      <c r="AH25" s="65" t="s">
        <v>290</v>
      </c>
      <c r="AJ25" s="65"/>
      <c r="AK25" s="65" t="s">
        <v>295</v>
      </c>
      <c r="AL25" s="65" t="s">
        <v>296</v>
      </c>
      <c r="AM25" s="65" t="s">
        <v>297</v>
      </c>
      <c r="AN25" s="65" t="s">
        <v>298</v>
      </c>
      <c r="AO25" s="65" t="s">
        <v>290</v>
      </c>
      <c r="AQ25" s="65"/>
      <c r="AR25" s="65" t="s">
        <v>295</v>
      </c>
      <c r="AS25" s="65" t="s">
        <v>296</v>
      </c>
      <c r="AT25" s="65" t="s">
        <v>297</v>
      </c>
      <c r="AU25" s="65" t="s">
        <v>298</v>
      </c>
      <c r="AV25" s="65" t="s">
        <v>290</v>
      </c>
      <c r="AX25" s="65"/>
      <c r="AY25" s="65" t="s">
        <v>295</v>
      </c>
      <c r="AZ25" s="65" t="s">
        <v>296</v>
      </c>
      <c r="BA25" s="65" t="s">
        <v>297</v>
      </c>
      <c r="BB25" s="65" t="s">
        <v>298</v>
      </c>
      <c r="BC25" s="65" t="s">
        <v>290</v>
      </c>
      <c r="BE25" s="65"/>
      <c r="BF25" s="65" t="s">
        <v>295</v>
      </c>
      <c r="BG25" s="65" t="s">
        <v>296</v>
      </c>
      <c r="BH25" s="65" t="s">
        <v>297</v>
      </c>
      <c r="BI25" s="65" t="s">
        <v>298</v>
      </c>
      <c r="BJ25" s="65" t="s">
        <v>290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17.184242000000001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0.65252330000000003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0.42101765000000002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7.0835676000000003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0.59765303000000003</v>
      </c>
      <c r="AJ26" s="65" t="s">
        <v>317</v>
      </c>
      <c r="AK26" s="65">
        <v>320</v>
      </c>
      <c r="AL26" s="65">
        <v>400</v>
      </c>
      <c r="AM26" s="65">
        <v>0</v>
      </c>
      <c r="AN26" s="65">
        <v>1000</v>
      </c>
      <c r="AO26" s="65">
        <v>180.37921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2.3712827999999999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0.86715240000000005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0.16550693</v>
      </c>
    </row>
    <row r="33" spans="1:68" x14ac:dyDescent="0.4">
      <c r="A33" s="70" t="s">
        <v>318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319</v>
      </c>
      <c r="B34" s="69"/>
      <c r="C34" s="69"/>
      <c r="D34" s="69"/>
      <c r="E34" s="69"/>
      <c r="F34" s="69"/>
      <c r="H34" s="69" t="s">
        <v>320</v>
      </c>
      <c r="I34" s="69"/>
      <c r="J34" s="69"/>
      <c r="K34" s="69"/>
      <c r="L34" s="69"/>
      <c r="M34" s="69"/>
      <c r="O34" s="69" t="s">
        <v>321</v>
      </c>
      <c r="P34" s="69"/>
      <c r="Q34" s="69"/>
      <c r="R34" s="69"/>
      <c r="S34" s="69"/>
      <c r="T34" s="69"/>
      <c r="V34" s="69" t="s">
        <v>322</v>
      </c>
      <c r="W34" s="69"/>
      <c r="X34" s="69"/>
      <c r="Y34" s="69"/>
      <c r="Z34" s="69"/>
      <c r="AA34" s="69"/>
      <c r="AC34" s="69" t="s">
        <v>323</v>
      </c>
      <c r="AD34" s="69"/>
      <c r="AE34" s="69"/>
      <c r="AF34" s="69"/>
      <c r="AG34" s="69"/>
      <c r="AH34" s="69"/>
      <c r="AJ34" s="69" t="s">
        <v>324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295</v>
      </c>
      <c r="C35" s="65" t="s">
        <v>296</v>
      </c>
      <c r="D35" s="65" t="s">
        <v>297</v>
      </c>
      <c r="E35" s="65" t="s">
        <v>298</v>
      </c>
      <c r="F35" s="65" t="s">
        <v>290</v>
      </c>
      <c r="H35" s="65"/>
      <c r="I35" s="65" t="s">
        <v>295</v>
      </c>
      <c r="J35" s="65" t="s">
        <v>296</v>
      </c>
      <c r="K35" s="65" t="s">
        <v>297</v>
      </c>
      <c r="L35" s="65" t="s">
        <v>298</v>
      </c>
      <c r="M35" s="65" t="s">
        <v>290</v>
      </c>
      <c r="O35" s="65"/>
      <c r="P35" s="65" t="s">
        <v>295</v>
      </c>
      <c r="Q35" s="65" t="s">
        <v>296</v>
      </c>
      <c r="R35" s="65" t="s">
        <v>297</v>
      </c>
      <c r="S35" s="65" t="s">
        <v>298</v>
      </c>
      <c r="T35" s="65" t="s">
        <v>290</v>
      </c>
      <c r="V35" s="65"/>
      <c r="W35" s="65" t="s">
        <v>295</v>
      </c>
      <c r="X35" s="65" t="s">
        <v>296</v>
      </c>
      <c r="Y35" s="65" t="s">
        <v>297</v>
      </c>
      <c r="Z35" s="65" t="s">
        <v>298</v>
      </c>
      <c r="AA35" s="65" t="s">
        <v>290</v>
      </c>
      <c r="AC35" s="65"/>
      <c r="AD35" s="65" t="s">
        <v>295</v>
      </c>
      <c r="AE35" s="65" t="s">
        <v>296</v>
      </c>
      <c r="AF35" s="65" t="s">
        <v>297</v>
      </c>
      <c r="AG35" s="65" t="s">
        <v>298</v>
      </c>
      <c r="AH35" s="65" t="s">
        <v>290</v>
      </c>
      <c r="AJ35" s="65"/>
      <c r="AK35" s="65" t="s">
        <v>295</v>
      </c>
      <c r="AL35" s="65" t="s">
        <v>296</v>
      </c>
      <c r="AM35" s="65" t="s">
        <v>297</v>
      </c>
      <c r="AN35" s="65" t="s">
        <v>298</v>
      </c>
      <c r="AO35" s="65" t="s">
        <v>290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144.67155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609.83330000000001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1347.7579000000001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1041.347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20.03725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60.409694999999999</v>
      </c>
    </row>
    <row r="43" spans="1:68" x14ac:dyDescent="0.4">
      <c r="A43" s="70" t="s">
        <v>325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326</v>
      </c>
      <c r="B44" s="69"/>
      <c r="C44" s="69"/>
      <c r="D44" s="69"/>
      <c r="E44" s="69"/>
      <c r="F44" s="69"/>
      <c r="H44" s="69" t="s">
        <v>327</v>
      </c>
      <c r="I44" s="69"/>
      <c r="J44" s="69"/>
      <c r="K44" s="69"/>
      <c r="L44" s="69"/>
      <c r="M44" s="69"/>
      <c r="O44" s="69" t="s">
        <v>328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330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332</v>
      </c>
      <c r="AR44" s="69"/>
      <c r="AS44" s="69"/>
      <c r="AT44" s="69"/>
      <c r="AU44" s="69"/>
      <c r="AV44" s="69"/>
      <c r="AX44" s="69" t="s">
        <v>333</v>
      </c>
      <c r="AY44" s="69"/>
      <c r="AZ44" s="69"/>
      <c r="BA44" s="69"/>
      <c r="BB44" s="69"/>
      <c r="BC44" s="69"/>
      <c r="BE44" s="69" t="s">
        <v>334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295</v>
      </c>
      <c r="C45" s="65" t="s">
        <v>296</v>
      </c>
      <c r="D45" s="65" t="s">
        <v>297</v>
      </c>
      <c r="E45" s="65" t="s">
        <v>298</v>
      </c>
      <c r="F45" s="65" t="s">
        <v>290</v>
      </c>
      <c r="H45" s="65"/>
      <c r="I45" s="65" t="s">
        <v>295</v>
      </c>
      <c r="J45" s="65" t="s">
        <v>296</v>
      </c>
      <c r="K45" s="65" t="s">
        <v>297</v>
      </c>
      <c r="L45" s="65" t="s">
        <v>298</v>
      </c>
      <c r="M45" s="65" t="s">
        <v>290</v>
      </c>
      <c r="O45" s="65"/>
      <c r="P45" s="65" t="s">
        <v>295</v>
      </c>
      <c r="Q45" s="65" t="s">
        <v>296</v>
      </c>
      <c r="R45" s="65" t="s">
        <v>297</v>
      </c>
      <c r="S45" s="65" t="s">
        <v>298</v>
      </c>
      <c r="T45" s="65" t="s">
        <v>290</v>
      </c>
      <c r="V45" s="65"/>
      <c r="W45" s="65" t="s">
        <v>295</v>
      </c>
      <c r="X45" s="65" t="s">
        <v>296</v>
      </c>
      <c r="Y45" s="65" t="s">
        <v>297</v>
      </c>
      <c r="Z45" s="65" t="s">
        <v>298</v>
      </c>
      <c r="AA45" s="65" t="s">
        <v>290</v>
      </c>
      <c r="AC45" s="65"/>
      <c r="AD45" s="65" t="s">
        <v>295</v>
      </c>
      <c r="AE45" s="65" t="s">
        <v>296</v>
      </c>
      <c r="AF45" s="65" t="s">
        <v>297</v>
      </c>
      <c r="AG45" s="65" t="s">
        <v>298</v>
      </c>
      <c r="AH45" s="65" t="s">
        <v>290</v>
      </c>
      <c r="AJ45" s="65"/>
      <c r="AK45" s="65" t="s">
        <v>295</v>
      </c>
      <c r="AL45" s="65" t="s">
        <v>296</v>
      </c>
      <c r="AM45" s="65" t="s">
        <v>297</v>
      </c>
      <c r="AN45" s="65" t="s">
        <v>298</v>
      </c>
      <c r="AO45" s="65" t="s">
        <v>290</v>
      </c>
      <c r="AQ45" s="65"/>
      <c r="AR45" s="65" t="s">
        <v>295</v>
      </c>
      <c r="AS45" s="65" t="s">
        <v>296</v>
      </c>
      <c r="AT45" s="65" t="s">
        <v>297</v>
      </c>
      <c r="AU45" s="65" t="s">
        <v>298</v>
      </c>
      <c r="AV45" s="65" t="s">
        <v>290</v>
      </c>
      <c r="AX45" s="65"/>
      <c r="AY45" s="65" t="s">
        <v>295</v>
      </c>
      <c r="AZ45" s="65" t="s">
        <v>296</v>
      </c>
      <c r="BA45" s="65" t="s">
        <v>297</v>
      </c>
      <c r="BB45" s="65" t="s">
        <v>298</v>
      </c>
      <c r="BC45" s="65" t="s">
        <v>290</v>
      </c>
      <c r="BE45" s="65"/>
      <c r="BF45" s="65" t="s">
        <v>295</v>
      </c>
      <c r="BG45" s="65" t="s">
        <v>296</v>
      </c>
      <c r="BH45" s="65" t="s">
        <v>297</v>
      </c>
      <c r="BI45" s="65" t="s">
        <v>298</v>
      </c>
      <c r="BJ45" s="65" t="s">
        <v>290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5.2149679999999998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5.8767149999999999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329.92937999999998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1.5834032000000001E-2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2.4769391999999999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28.991114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43.98292</v>
      </c>
      <c r="AX46" s="65" t="s">
        <v>336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338</v>
      </c>
      <c r="B2" s="61" t="s">
        <v>339</v>
      </c>
      <c r="C2" s="61" t="s">
        <v>340</v>
      </c>
      <c r="D2" s="61">
        <v>51</v>
      </c>
      <c r="E2" s="61">
        <v>1136.9315999999999</v>
      </c>
      <c r="F2" s="61">
        <v>216.04202000000001</v>
      </c>
      <c r="G2" s="61">
        <v>12.928785</v>
      </c>
      <c r="H2" s="61">
        <v>8.1303879999999999</v>
      </c>
      <c r="I2" s="61">
        <v>4.7983969999999996</v>
      </c>
      <c r="J2" s="61">
        <v>31.553179</v>
      </c>
      <c r="K2" s="61">
        <v>24.168589000000001</v>
      </c>
      <c r="L2" s="61">
        <v>7.3845900000000002</v>
      </c>
      <c r="M2" s="61">
        <v>8.9137059999999995</v>
      </c>
      <c r="N2" s="61">
        <v>1.2202383999999999</v>
      </c>
      <c r="O2" s="61">
        <v>3.6916099999999998</v>
      </c>
      <c r="P2" s="61">
        <v>223.07588000000001</v>
      </c>
      <c r="Q2" s="61">
        <v>6.7406854999999997</v>
      </c>
      <c r="R2" s="61">
        <v>119.00542</v>
      </c>
      <c r="S2" s="61">
        <v>19.692893999999999</v>
      </c>
      <c r="T2" s="61">
        <v>1191.7501999999999</v>
      </c>
      <c r="U2" s="61">
        <v>0.50063634000000001</v>
      </c>
      <c r="V2" s="61">
        <v>4.3735340000000003</v>
      </c>
      <c r="W2" s="61">
        <v>60.32226</v>
      </c>
      <c r="X2" s="61">
        <v>17.184242000000001</v>
      </c>
      <c r="Y2" s="61">
        <v>0.65252330000000003</v>
      </c>
      <c r="Z2" s="61">
        <v>0.42101765000000002</v>
      </c>
      <c r="AA2" s="61">
        <v>7.0835676000000003</v>
      </c>
      <c r="AB2" s="61">
        <v>0.59765303000000003</v>
      </c>
      <c r="AC2" s="61">
        <v>180.37921</v>
      </c>
      <c r="AD2" s="61">
        <v>2.3712827999999999</v>
      </c>
      <c r="AE2" s="61">
        <v>0.86715240000000005</v>
      </c>
      <c r="AF2" s="61">
        <v>0.16550693</v>
      </c>
      <c r="AG2" s="61">
        <v>144.67155</v>
      </c>
      <c r="AH2" s="61">
        <v>95.608080000000001</v>
      </c>
      <c r="AI2" s="61">
        <v>49.063465000000001</v>
      </c>
      <c r="AJ2" s="61">
        <v>609.83330000000001</v>
      </c>
      <c r="AK2" s="61">
        <v>1347.7579000000001</v>
      </c>
      <c r="AL2" s="61">
        <v>20.03725</v>
      </c>
      <c r="AM2" s="61">
        <v>1041.347</v>
      </c>
      <c r="AN2" s="61">
        <v>60.409694999999999</v>
      </c>
      <c r="AO2" s="61">
        <v>5.2149679999999998</v>
      </c>
      <c r="AP2" s="61">
        <v>4.3325990000000001</v>
      </c>
      <c r="AQ2" s="61">
        <v>0.88236899999999996</v>
      </c>
      <c r="AR2" s="61">
        <v>5.8767149999999999</v>
      </c>
      <c r="AS2" s="61">
        <v>329.92937999999998</v>
      </c>
      <c r="AT2" s="61">
        <v>1.5834032000000001E-2</v>
      </c>
      <c r="AU2" s="61">
        <v>2.4769391999999999</v>
      </c>
      <c r="AV2" s="61">
        <v>28.991114</v>
      </c>
      <c r="AW2" s="61">
        <v>43.98292</v>
      </c>
      <c r="AX2" s="61">
        <v>1.6965391E-2</v>
      </c>
      <c r="AY2" s="61">
        <v>0.39691618000000001</v>
      </c>
      <c r="AZ2" s="61">
        <v>70.746055999999996</v>
      </c>
      <c r="BA2" s="61">
        <v>9.7299360000000004</v>
      </c>
      <c r="BB2" s="61">
        <v>2.6890749999999999</v>
      </c>
      <c r="BC2" s="61">
        <v>3.0247826999999998</v>
      </c>
      <c r="BD2" s="61">
        <v>4.0145062999999999</v>
      </c>
      <c r="BE2" s="61">
        <v>0.29820338000000002</v>
      </c>
      <c r="BF2" s="61">
        <v>2.1950598000000001</v>
      </c>
      <c r="BG2" s="61">
        <v>2.2897788000000001E-4</v>
      </c>
      <c r="BH2" s="61">
        <v>1.9896151000000002E-3</v>
      </c>
      <c r="BI2" s="61">
        <v>1.9770783999999999E-3</v>
      </c>
      <c r="BJ2" s="61">
        <v>1.8173655E-2</v>
      </c>
      <c r="BK2" s="61">
        <v>1.7613684E-5</v>
      </c>
      <c r="BL2" s="61">
        <v>6.7676715999999998E-2</v>
      </c>
      <c r="BM2" s="61">
        <v>0.55850774000000003</v>
      </c>
      <c r="BN2" s="61">
        <v>0.1898454</v>
      </c>
      <c r="BO2" s="61">
        <v>12.530227999999999</v>
      </c>
      <c r="BP2" s="61">
        <v>1.5626895000000001</v>
      </c>
      <c r="BQ2" s="61">
        <v>3.6176020000000002</v>
      </c>
      <c r="BR2" s="61">
        <v>14.426067</v>
      </c>
      <c r="BS2" s="61">
        <v>11.544244000000001</v>
      </c>
      <c r="BT2" s="61">
        <v>2.2719361999999999</v>
      </c>
      <c r="BU2" s="61">
        <v>9.1167950000000005E-3</v>
      </c>
      <c r="BV2" s="61">
        <v>5.0998915999999998E-4</v>
      </c>
      <c r="BW2" s="61">
        <v>0.14550498000000001</v>
      </c>
      <c r="BX2" s="61">
        <v>0.23599143</v>
      </c>
      <c r="BY2" s="61">
        <v>2.7174865999999999E-2</v>
      </c>
      <c r="BZ2" s="61">
        <v>2.2343503999999999E-4</v>
      </c>
      <c r="CA2" s="61">
        <v>0.20649957999999999</v>
      </c>
      <c r="CB2" s="61">
        <v>1.4425426000000001E-4</v>
      </c>
      <c r="CC2" s="61">
        <v>2.2427846000000001E-2</v>
      </c>
      <c r="CD2" s="61">
        <v>0.18228458</v>
      </c>
      <c r="CE2" s="61">
        <v>2.6405004999999999E-2</v>
      </c>
      <c r="CF2" s="61">
        <v>4.1698129999999996E-3</v>
      </c>
      <c r="CG2" s="61">
        <v>4.9500000000000003E-7</v>
      </c>
      <c r="CH2" s="61">
        <v>2.7526715000000001E-3</v>
      </c>
      <c r="CI2" s="61">
        <v>2.5329929999999999E-3</v>
      </c>
      <c r="CJ2" s="61">
        <v>0.46583039999999998</v>
      </c>
      <c r="CK2" s="61">
        <v>7.3319270000000002E-3</v>
      </c>
      <c r="CL2" s="61">
        <v>0.15056923</v>
      </c>
      <c r="CM2" s="61">
        <v>0.54888594000000002</v>
      </c>
      <c r="CN2" s="61">
        <v>1221.6869999999999</v>
      </c>
      <c r="CO2" s="61">
        <v>2138.3894</v>
      </c>
      <c r="CP2" s="61">
        <v>763.12139999999999</v>
      </c>
      <c r="CQ2" s="61">
        <v>371.79266000000001</v>
      </c>
      <c r="CR2" s="61">
        <v>229.37495000000001</v>
      </c>
      <c r="CS2" s="61">
        <v>316.56067000000002</v>
      </c>
      <c r="CT2" s="61">
        <v>1225.5824</v>
      </c>
      <c r="CU2" s="61">
        <v>588.69230000000005</v>
      </c>
      <c r="CV2" s="61">
        <v>1035.8527999999999</v>
      </c>
      <c r="CW2" s="61">
        <v>585.73987</v>
      </c>
      <c r="CX2" s="61">
        <v>193.03674000000001</v>
      </c>
      <c r="CY2" s="61">
        <v>1731.4464</v>
      </c>
      <c r="CZ2" s="61">
        <v>576.78240000000005</v>
      </c>
      <c r="DA2" s="61">
        <v>1712.6329000000001</v>
      </c>
      <c r="DB2" s="61">
        <v>1858.4142999999999</v>
      </c>
      <c r="DC2" s="61">
        <v>2189.21</v>
      </c>
      <c r="DD2" s="61">
        <v>3443.6306</v>
      </c>
      <c r="DE2" s="61">
        <v>571.53689999999995</v>
      </c>
      <c r="DF2" s="61">
        <v>2320.8634999999999</v>
      </c>
      <c r="DG2" s="61">
        <v>786.05079999999998</v>
      </c>
      <c r="DH2" s="61">
        <v>24.461668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9.7299360000000004</v>
      </c>
      <c r="B6">
        <f>BB2</f>
        <v>2.6890749999999999</v>
      </c>
      <c r="C6">
        <f>BC2</f>
        <v>3.0247826999999998</v>
      </c>
      <c r="D6">
        <f>BD2</f>
        <v>4.0145062999999999</v>
      </c>
    </row>
    <row r="7" spans="1:113" x14ac:dyDescent="0.4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25175</v>
      </c>
      <c r="C2" s="56">
        <f ca="1">YEAR(TODAY())-YEAR(B2)+IF(TODAY()&gt;=DATE(YEAR(TODAY()),MONTH(B2),DAY(B2)),0,-1)</f>
        <v>51</v>
      </c>
      <c r="E2" s="52">
        <v>154</v>
      </c>
      <c r="F2" s="53" t="s">
        <v>39</v>
      </c>
      <c r="G2" s="52">
        <v>51.2</v>
      </c>
      <c r="H2" s="51" t="s">
        <v>41</v>
      </c>
      <c r="I2" s="72">
        <f>ROUND(G3/E3^2,1)</f>
        <v>21.6</v>
      </c>
    </row>
    <row r="3" spans="1:9" x14ac:dyDescent="0.4">
      <c r="E3" s="51">
        <f>E2/100</f>
        <v>1.54</v>
      </c>
      <c r="F3" s="51" t="s">
        <v>40</v>
      </c>
      <c r="G3" s="51">
        <f>G2</f>
        <v>51.2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이숙자, ID : H1900217)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14:54:05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281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51</v>
      </c>
      <c r="G12" s="137"/>
      <c r="H12" s="137"/>
      <c r="I12" s="137"/>
      <c r="K12" s="128">
        <f>'개인정보 및 신체계측 입력'!E2</f>
        <v>154</v>
      </c>
      <c r="L12" s="129"/>
      <c r="M12" s="122">
        <f>'개인정보 및 신체계측 입력'!G2</f>
        <v>51.2</v>
      </c>
      <c r="N12" s="123"/>
      <c r="O12" s="118" t="s">
        <v>271</v>
      </c>
      <c r="P12" s="112"/>
      <c r="Q12" s="115">
        <f>'개인정보 및 신체계측 입력'!I2</f>
        <v>21.6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이숙자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82.926000000000002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4.9630000000000001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12.111000000000001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9.3000000000000007</v>
      </c>
      <c r="L72" s="36" t="s">
        <v>53</v>
      </c>
      <c r="M72" s="36">
        <f>ROUND('DRIs DATA'!K8,1)</f>
        <v>2.2000000000000002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15.87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36.450000000000003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17.18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39.840000000000003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18.079999999999998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89.85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52.15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2020-05-28T06:28:47Z</dcterms:modified>
</cp:coreProperties>
</file>