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0812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<sst xmlns="http://schemas.openxmlformats.org/spreadsheetml/2006/main" count="692" uniqueCount="347">
  <si>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</si>
  <si>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</si>
  <si>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</si>
  <si>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</si>
  <si>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</si>
  <si>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</si>
  <si>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</si>
  <si>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</si>
  <si>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</si>
  <si>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</si>
  <si>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</si>
  <si>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</si>
  <si>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</si>
  <si>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</si>
  <si>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</si>
  <si>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</si>
  <si>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</si>
  <si>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</si>
  <si>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</si>
  <si>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</si>
  <si>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</si>
  <si>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</si>
  <si>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</si>
  <si>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</si>
  <si>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</si>
  <si>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</si>
  <si>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</si>
  <si>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</si>
  <si>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</si>
  <si>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</si>
  <si>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</si>
  <si>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</si>
  <si>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</si>
  <si>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</si>
  <si>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</si>
  <si>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</si>
  <si>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</si>
  <si>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</si>
  <si>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</si>
  <si>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</si>
  <si>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</si>
  <si>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</si>
  <si>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</si>
  <si>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</si>
  <si>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</si>
  <si>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</si>
  <si>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</si>
  <si>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</si>
  <si>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</si>
  <si>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</si>
  <si>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</si>
  <si>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</si>
  <si>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</si>
  <si>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</si>
  <si>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</si>
  <si>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</si>
  <si>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</si>
  <si>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</si>
  <si>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</si>
  <si>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</si>
  <si>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</si>
  <si>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</si>
  <si>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</si>
  <si>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</si>
  <si>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</si>
  <si>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</si>
  <si>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</si>
  <si>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</si>
  <si>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</si>
  <si>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</si>
  <si>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</si>
  <si>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</si>
  <si>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</si>
  <si>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</si>
  <si>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</si>
  <si>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</si>
  <si>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</si>
  <si>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</si>
  <si>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</si>
  <si>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</si>
  <si>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</si>
  <si>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</si>
  <si>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</si>
  <si>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</si>
  <si>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</si>
  <si>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</si>
  <si>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</si>
  <si>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</si>
  <si>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</si>
  <si>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</si>
  <si>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</si>
  <si>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</si>
  <si>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</si>
  <si>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</si>
  <si>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</si>
  <si>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</si>
  <si>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</si>
  <si>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</si>
  <si>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</si>
  <si>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</si>
  <si>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</si>
  <si>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</si>
  <si>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</si>
  <si>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</si>
  <si>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</si>
  <si>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</si>
  <si>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</si>
  <si>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</si>
  <si>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</si>
  <si>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</si>
  <si>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</si>
  <si>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</si>
  <si>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</si>
  <si>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</si>
  <si>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</si>
  <si>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</si>
  <si>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</si>
  <si>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</si>
  <si>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</si>
  <si>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</si>
  <si>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</si>
  <si>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</si>
  <si>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</si>
  <si>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</si>
  <si>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</si>
  <si>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</si>
  <si>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</si>
  <si>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</si>
  <si>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</si>
  <si>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</si>
  <si>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</si>
  <si>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</si>
  <si>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</si>
  <si>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</si>
  <si>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</si>
  <si>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</si>
  <si>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</si>
  <si>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</si>
  <si>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</si>
  <si>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</si>
  <si>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</si>
  <si>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</si>
  <si>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</si>
  <si>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</si>
  <si>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</si>
  <si>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</si>
  <si>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</si>
  <si>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</si>
  <si>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</si>
  <si>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</si>
  <si>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</si>
  <si>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</si>
  <si>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</si>
  <si>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</si>
  <si>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</si>
  <si>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</si>
  <si>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</si>
  <si>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</si>
  <si>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</si>
  <si>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</si>
  <si>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</si>
  <si>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</si>
  <si>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</si>
  <si>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</si>
  <si>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</si>
  <si>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</si>
  <si>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</si>
  <si>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</si>
  <si>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</si>
  <si>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</si>
  <si>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</si>
  <si>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</si>
  <si>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</si>
  <si>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</si>
  <si>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</si>
  <si>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</si>
  <si>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</si>
  <si>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</si>
  <si>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</si>
  <si>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</si>
  <si>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</si>
  <si>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</si>
  <si>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</si>
  <si>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</si>
  <si>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</si>
  <si>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</si>
  <si>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</si>
  <si>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</si>
  <si>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</si>
  <si>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</si>
  <si>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</si>
  <si>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</si>
  <si>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</si>
  <si>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</si>
  <si>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</si>
  <si>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</si>
  <si>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</si>
  <si>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</si>
  <si>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</si>
  <si>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</si>
  <si>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</si>
  <si>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</si>
  <si>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</si>
  <si>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</si>
  <si>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</si>
  <si>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</si>
  <si>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</si>
  <si>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</si>
  <si>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</si>
  <si>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</si>
  <si>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</si>
  <si>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</si>
  <si>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</si>
  <si>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</si>
  <si>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</si>
  <si>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</si>
  <si>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</si>
  <si>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</si>
  <si>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</si>
  <si>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</si>
  <si>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</si>
  <si>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</si>
  <si>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</si>
  <si>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</si>
  <si>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</si>
  <si>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</si>
  <si>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</si>
  <si>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</si>
  <si>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</si>
  <si>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</si>
  <si>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</si>
  <si>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</si>
  <si>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</si>
  <si>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</si>
  <si>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</si>
  <si>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</si>
  <si>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</si>
  <si>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</si>
  <si>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</si>
  <si>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</si>
  <si>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</si>
  <si>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</si>
  <si>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</si>
  <si>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</si>
  <si>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</si>
  <si>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</si>
  <si>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</si>
  <si>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</si>
  <si>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</si>
  <si>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</si>
  <si>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</si>
  <si>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</si>
  <si>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</si>
  <si>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</si>
  <si>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</si>
  <si>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</si>
  <si>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</si>
  <si>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</si>
  <si>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</si>
  <si>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</si>
  <si>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</si>
  <si>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</si>
  <si>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</si>
  <si>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</si>
  <si>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</si>
  <si>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</si>
  <si>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</si>
  <si>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</si>
  <si>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</si>
  <si>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</si>
  <si>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</si>
  <si>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</si>
  <si>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</si>
  <si>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</si>
  <si>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</si>
  <si>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</si>
  <si>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</si>
  <si>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</si>
  <si>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</si>
  <si>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</si>
  <si>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</si>
  <si>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</si>
  <si>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</si>
  <si>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</si>
  <si>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</si>
  <si>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</si>
  <si>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</si>
  <si>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</si>
  <si>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</si>
  <si>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</si>
  <si>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</si>
  <si>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</si>
  <si>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</si>
  <si>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김이연, ID : H1900219)</t>
  </si>
  <si>
    <t>출력시각</t>
    <phoneticPr fontId="1" type="noConversion"/>
  </si>
  <si>
    <t>2020년 05월 28일 14:56:23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</si>
  <si>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</si>
  <si>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</si>
  <si>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</si>
  <si>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</si>
  <si>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</si>
  <si>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</si>
  <si>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</si>
  <si>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</si>
  <si>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</si>
  <si>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</si>
  <si>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</si>
  <si>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</si>
  <si>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</si>
  <si>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</si>
  <si>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</si>
  <si>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</si>
  <si>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</si>
  <si>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</si>
  <si>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</si>
  <si>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</si>
  <si>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</si>
  <si>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</si>
  <si>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</si>
  <si>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</si>
  <si>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</si>
  <si>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</si>
  <si>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리보플라빈</t>
    <phoneticPr fontId="1" type="noConversion"/>
  </si>
  <si>
    <t>엽산</t>
    <phoneticPr fontId="1" type="noConversion"/>
  </si>
  <si>
    <t>판토텐산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</si>
  <si>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</si>
  <si>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</si>
  <si>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</si>
  <si>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</si>
  <si>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</si>
  <si>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</si>
  <si>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</si>
  <si>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</si>
  <si>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</si>
  <si>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</si>
  <si>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</si>
  <si>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</si>
  <si>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</si>
  <si>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</si>
  <si>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</si>
  <si>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</si>
  <si>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</si>
  <si>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</si>
  <si>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</si>
  <si>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H1900219</t>
  </si>
  <si>
    <t>김이연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</si>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</sst>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59.387737000000001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01184"/>
        <c:axId val="641201576"/>
      </c:barChart>
      <c:catAx>
        <c:axId val="64120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01576"/>
        <c:crosses val="autoZero"/>
        <c:auto val="1"/>
        <c:lblAlgn val="ctr"/>
        <c:lblOffset val="100"/>
        <c:noMultiLvlLbl val="0"/>
      </c:catAx>
      <c:valAx>
        <c:axId val="64120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1.6121094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11768"/>
        <c:axId val="641212160"/>
      </c:barChart>
      <c:catAx>
        <c:axId val="64121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12160"/>
        <c:crosses val="autoZero"/>
        <c:auto val="1"/>
        <c:lblAlgn val="ctr"/>
        <c:lblOffset val="100"/>
        <c:noMultiLvlLbl val="0"/>
      </c:catAx>
      <c:valAx>
        <c:axId val="64121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1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0.75535154000000004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12944"/>
        <c:axId val="641213336"/>
      </c:barChart>
      <c:catAx>
        <c:axId val="64121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13336"/>
        <c:crosses val="autoZero"/>
        <c:auto val="1"/>
        <c:lblAlgn val="ctr"/>
        <c:lblOffset val="100"/>
        <c:noMultiLvlLbl val="0"/>
      </c:catAx>
      <c:valAx>
        <c:axId val="64121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1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1056.6941999999999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14120"/>
        <c:axId val="641214512"/>
      </c:barChart>
      <c:catAx>
        <c:axId val="64121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14512"/>
        <c:crosses val="autoZero"/>
        <c:auto val="1"/>
        <c:lblAlgn val="ctr"/>
        <c:lblOffset val="100"/>
        <c:noMultiLvlLbl val="0"/>
      </c:catAx>
      <c:valAx>
        <c:axId val="64121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1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2688.5149999999999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15296"/>
        <c:axId val="641215688"/>
      </c:barChart>
      <c:catAx>
        <c:axId val="6412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15688"/>
        <c:crosses val="autoZero"/>
        <c:auto val="1"/>
        <c:lblAlgn val="ctr"/>
        <c:lblOffset val="100"/>
        <c:noMultiLvlLbl val="0"/>
      </c:catAx>
      <c:valAx>
        <c:axId val="6412156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68.845619999999997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888480"/>
        <c:axId val="710888872"/>
      </c:barChart>
      <c:catAx>
        <c:axId val="71088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888872"/>
        <c:crosses val="autoZero"/>
        <c:auto val="1"/>
        <c:lblAlgn val="ctr"/>
        <c:lblOffset val="100"/>
        <c:noMultiLvlLbl val="0"/>
      </c:catAx>
      <c:valAx>
        <c:axId val="710888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88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93.014465000000001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889656"/>
        <c:axId val="710890048"/>
      </c:barChart>
      <c:catAx>
        <c:axId val="710889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890048"/>
        <c:crosses val="autoZero"/>
        <c:auto val="1"/>
        <c:lblAlgn val="ctr"/>
        <c:lblOffset val="100"/>
        <c:noMultiLvlLbl val="0"/>
      </c:catAx>
      <c:valAx>
        <c:axId val="71089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88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10.091571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890832"/>
        <c:axId val="710891224"/>
      </c:barChart>
      <c:catAx>
        <c:axId val="71089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891224"/>
        <c:crosses val="autoZero"/>
        <c:auto val="1"/>
        <c:lblAlgn val="ctr"/>
        <c:lblOffset val="100"/>
        <c:noMultiLvlLbl val="0"/>
      </c:catAx>
      <c:valAx>
        <c:axId val="710891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89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476.70672999999999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892008"/>
        <c:axId val="710892400"/>
      </c:barChart>
      <c:catAx>
        <c:axId val="71089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892400"/>
        <c:crosses val="autoZero"/>
        <c:auto val="1"/>
        <c:lblAlgn val="ctr"/>
        <c:lblOffset val="100"/>
        <c:noMultiLvlLbl val="0"/>
      </c:catAx>
      <c:valAx>
        <c:axId val="710892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89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1.37880985E-2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893184"/>
        <c:axId val="710893576"/>
      </c:barChart>
      <c:catAx>
        <c:axId val="71089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893576"/>
        <c:crosses val="autoZero"/>
        <c:auto val="1"/>
        <c:lblAlgn val="ctr"/>
        <c:lblOffset val="100"/>
        <c:noMultiLvlLbl val="0"/>
      </c:catAx>
      <c:valAx>
        <c:axId val="71089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8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3.0333706999999999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894360"/>
        <c:axId val="710894752"/>
      </c:barChart>
      <c:catAx>
        <c:axId val="71089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894752"/>
        <c:crosses val="autoZero"/>
        <c:auto val="1"/>
        <c:lblAlgn val="ctr"/>
        <c:lblOffset val="100"/>
        <c:noMultiLvlLbl val="0"/>
      </c:catAx>
      <c:valAx>
        <c:axId val="710894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89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16.498486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02360"/>
        <c:axId val="641202752"/>
      </c:barChart>
      <c:catAx>
        <c:axId val="64120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02752"/>
        <c:crosses val="autoZero"/>
        <c:auto val="1"/>
        <c:lblAlgn val="ctr"/>
        <c:lblOffset val="100"/>
        <c:noMultiLvlLbl val="0"/>
      </c:catAx>
      <c:valAx>
        <c:axId val="641202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0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89.205929999999995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895928"/>
        <c:axId val="710896320"/>
      </c:barChart>
      <c:catAx>
        <c:axId val="71089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896320"/>
        <c:crosses val="autoZero"/>
        <c:auto val="1"/>
        <c:lblAlgn val="ctr"/>
        <c:lblOffset val="100"/>
        <c:noMultiLvlLbl val="0"/>
      </c:catAx>
      <c:valAx>
        <c:axId val="71089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89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80.360373999999993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896712"/>
        <c:axId val="710897104"/>
      </c:barChart>
      <c:catAx>
        <c:axId val="71089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897104"/>
        <c:crosses val="autoZero"/>
        <c:auto val="1"/>
        <c:lblAlgn val="ctr"/>
        <c:lblOffset val="100"/>
        <c:noMultiLvlLbl val="0"/>
      </c:catAx>
      <c:valAx>
        <c:axId val="71089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89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4.03</c:v>
                </c:pt>
                <c:pt idx="1">
                  <c:v>11.55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0897888"/>
        <c:axId val="710898280"/>
      </c:barChart>
      <c:catAx>
        <c:axId val="71089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898280"/>
        <c:crosses val="autoZero"/>
        <c:auto val="1"/>
        <c:lblAlgn val="ctr"/>
        <c:lblOffset val="100"/>
        <c:noMultiLvlLbl val="0"/>
      </c:catAx>
      <c:valAx>
        <c:axId val="71089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8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8.2835339999999995</c:v>
                </c:pt>
                <c:pt idx="1">
                  <c:v>10.078004999999999</c:v>
                </c:pt>
                <c:pt idx="2">
                  <c:v>7.942666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335.15140000000002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899456"/>
        <c:axId val="710899848"/>
      </c:barChart>
      <c:catAx>
        <c:axId val="71089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899848"/>
        <c:crosses val="autoZero"/>
        <c:auto val="1"/>
        <c:lblAlgn val="ctr"/>
        <c:lblOffset val="100"/>
        <c:noMultiLvlLbl val="0"/>
      </c:catAx>
      <c:valAx>
        <c:axId val="710899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8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13.528370000000001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00632"/>
        <c:axId val="710901024"/>
      </c:barChart>
      <c:catAx>
        <c:axId val="71090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01024"/>
        <c:crosses val="autoZero"/>
        <c:auto val="1"/>
        <c:lblAlgn val="ctr"/>
        <c:lblOffset val="100"/>
        <c:noMultiLvlLbl val="0"/>
      </c:catAx>
      <c:valAx>
        <c:axId val="71090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0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78.021000000000001</c:v>
                </c:pt>
                <c:pt idx="1">
                  <c:v>8.1229999999999993</c:v>
                </c:pt>
                <c:pt idx="2">
                  <c:v>13.856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0901808"/>
        <c:axId val="710902200"/>
      </c:barChart>
      <c:catAx>
        <c:axId val="71090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02200"/>
        <c:crosses val="autoZero"/>
        <c:auto val="1"/>
        <c:lblAlgn val="ctr"/>
        <c:lblOffset val="100"/>
        <c:noMultiLvlLbl val="0"/>
      </c:catAx>
      <c:valAx>
        <c:axId val="710902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0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1915.4701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02984"/>
        <c:axId val="710903376"/>
      </c:barChart>
      <c:catAx>
        <c:axId val="71090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03376"/>
        <c:crosses val="autoZero"/>
        <c:auto val="1"/>
        <c:lblAlgn val="ctr"/>
        <c:lblOffset val="100"/>
        <c:noMultiLvlLbl val="0"/>
      </c:catAx>
      <c:valAx>
        <c:axId val="710903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0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62.874893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04160"/>
        <c:axId val="710904552"/>
      </c:barChart>
      <c:catAx>
        <c:axId val="71090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04552"/>
        <c:crosses val="autoZero"/>
        <c:auto val="1"/>
        <c:lblAlgn val="ctr"/>
        <c:lblOffset val="100"/>
        <c:noMultiLvlLbl val="0"/>
      </c:catAx>
      <c:valAx>
        <c:axId val="710904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337.20409999999998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05336"/>
        <c:axId val="710905728"/>
      </c:barChart>
      <c:catAx>
        <c:axId val="71090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05728"/>
        <c:crosses val="autoZero"/>
        <c:auto val="1"/>
        <c:lblAlgn val="ctr"/>
        <c:lblOffset val="100"/>
        <c:noMultiLvlLbl val="0"/>
      </c:catAx>
      <c:valAx>
        <c:axId val="710905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0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2.3841313999999998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03536"/>
        <c:axId val="641203928"/>
      </c:barChart>
      <c:catAx>
        <c:axId val="64120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03928"/>
        <c:crosses val="autoZero"/>
        <c:auto val="1"/>
        <c:lblAlgn val="ctr"/>
        <c:lblOffset val="100"/>
        <c:noMultiLvlLbl val="0"/>
      </c:catAx>
      <c:valAx>
        <c:axId val="64120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0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3814.7725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06512"/>
        <c:axId val="710906904"/>
      </c:barChart>
      <c:catAx>
        <c:axId val="71090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06904"/>
        <c:crosses val="autoZero"/>
        <c:auto val="1"/>
        <c:lblAlgn val="ctr"/>
        <c:lblOffset val="100"/>
        <c:noMultiLvlLbl val="0"/>
      </c:catAx>
      <c:valAx>
        <c:axId val="71090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0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10.771452999999999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07688"/>
        <c:axId val="710908080"/>
      </c:barChart>
      <c:catAx>
        <c:axId val="71090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08080"/>
        <c:crosses val="autoZero"/>
        <c:auto val="1"/>
        <c:lblAlgn val="ctr"/>
        <c:lblOffset val="100"/>
        <c:noMultiLvlLbl val="0"/>
      </c:catAx>
      <c:valAx>
        <c:axId val="71090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07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1.4184417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908864"/>
        <c:axId val="710909256"/>
      </c:barChart>
      <c:catAx>
        <c:axId val="71090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909256"/>
        <c:crosses val="autoZero"/>
        <c:auto val="1"/>
        <c:lblAlgn val="ctr"/>
        <c:lblOffset val="100"/>
        <c:noMultiLvlLbl val="0"/>
      </c:catAx>
      <c:valAx>
        <c:axId val="71090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9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166.97370000000001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04712"/>
        <c:axId val="641205104"/>
      </c:barChart>
      <c:catAx>
        <c:axId val="64120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05104"/>
        <c:crosses val="autoZero"/>
        <c:auto val="1"/>
        <c:lblAlgn val="ctr"/>
        <c:lblOffset val="100"/>
        <c:noMultiLvlLbl val="0"/>
      </c:catAx>
      <c:valAx>
        <c:axId val="64120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0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1.0788586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05888"/>
        <c:axId val="641206280"/>
      </c:barChart>
      <c:catAx>
        <c:axId val="6412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06280"/>
        <c:crosses val="autoZero"/>
        <c:auto val="1"/>
        <c:lblAlgn val="ctr"/>
        <c:lblOffset val="100"/>
        <c:noMultiLvlLbl val="0"/>
      </c:catAx>
      <c:valAx>
        <c:axId val="641206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14.861314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07064"/>
        <c:axId val="641207456"/>
      </c:barChart>
      <c:catAx>
        <c:axId val="64120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07456"/>
        <c:crosses val="autoZero"/>
        <c:auto val="1"/>
        <c:lblAlgn val="ctr"/>
        <c:lblOffset val="100"/>
        <c:noMultiLvlLbl val="0"/>
      </c:catAx>
      <c:valAx>
        <c:axId val="64120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0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1.4184417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08240"/>
        <c:axId val="641208632"/>
      </c:barChart>
      <c:catAx>
        <c:axId val="64120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08632"/>
        <c:crosses val="autoZero"/>
        <c:auto val="1"/>
        <c:lblAlgn val="ctr"/>
        <c:lblOffset val="100"/>
        <c:noMultiLvlLbl val="0"/>
      </c:catAx>
      <c:valAx>
        <c:axId val="64120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0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367.56247000000002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09416"/>
        <c:axId val="641209808"/>
      </c:barChart>
      <c:catAx>
        <c:axId val="64120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09808"/>
        <c:crosses val="autoZero"/>
        <c:auto val="1"/>
        <c:lblAlgn val="ctr"/>
        <c:lblOffset val="100"/>
        <c:noMultiLvlLbl val="0"/>
      </c:catAx>
      <c:valAx>
        <c:axId val="64120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0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6.8551836000000002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210592"/>
        <c:axId val="641210984"/>
      </c:barChart>
      <c:catAx>
        <c:axId val="6412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210984"/>
        <c:crosses val="autoZero"/>
        <c:auto val="1"/>
        <c:lblAlgn val="ctr"/>
        <c:lblOffset val="100"/>
        <c:noMultiLvlLbl val="0"/>
      </c:catAx>
      <c:valAx>
        <c:axId val="641210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2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김이연, ID : H1900219)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14:56:23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1915.4701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59.387737000000001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16.498486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78.021000000000001</v>
      </c>
      <c r="G8" s="59">
        <f>'DRIs DATA 입력'!G8</f>
        <v>8.1229999999999993</v>
      </c>
      <c r="H8" s="59">
        <f>'DRIs DATA 입력'!H8</f>
        <v>13.856</v>
      </c>
      <c r="I8" s="46"/>
      <c r="J8" s="59" t="s">
        <v>216</v>
      </c>
      <c r="K8" s="59">
        <f>'DRIs DATA 입력'!K8</f>
        <v>4.03</v>
      </c>
      <c r="L8" s="59">
        <f>'DRIs DATA 입력'!L8</f>
        <v>11.55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335.15140000000002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13.528370000000001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2.3841313999999998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166.97370000000001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62.874893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1.3592261999999999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1.0788586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14.861314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1.4184417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367.56247000000002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6.8551836000000002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1.6121094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0.75535154000000004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337.20409999999998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1056.6941999999999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3814.7725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2688.5149999999999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68.845619999999997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93.014465000000001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10.771452999999999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10.091571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476.70672999999999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1.37880985E-2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3.0333706999999999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89.205929999999995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80.360373999999993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293</v>
      </c>
      <c r="G1" s="62" t="s">
        <v>294</v>
      </c>
      <c r="H1" s="61" t="s">
        <v>295</v>
      </c>
    </row>
    <row r="3" spans="1:27" x14ac:dyDescent="0.4">
      <c r="A3" s="71" t="s">
        <v>276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296</v>
      </c>
      <c r="B4" s="69"/>
      <c r="C4" s="69"/>
      <c r="E4" s="66" t="s">
        <v>297</v>
      </c>
      <c r="F4" s="67"/>
      <c r="G4" s="67"/>
      <c r="H4" s="68"/>
      <c r="J4" s="66" t="s">
        <v>298</v>
      </c>
      <c r="K4" s="67"/>
      <c r="L4" s="68"/>
      <c r="N4" s="69" t="s">
        <v>299</v>
      </c>
      <c r="O4" s="69"/>
      <c r="P4" s="69"/>
      <c r="Q4" s="69"/>
      <c r="R4" s="69"/>
      <c r="S4" s="69"/>
      <c r="U4" s="69" t="s">
        <v>300</v>
      </c>
      <c r="V4" s="69"/>
      <c r="W4" s="69"/>
      <c r="X4" s="69"/>
      <c r="Y4" s="69"/>
      <c r="Z4" s="69"/>
    </row>
    <row r="5" spans="1:27" x14ac:dyDescent="0.4">
      <c r="A5" s="65"/>
      <c r="B5" s="65" t="s">
        <v>301</v>
      </c>
      <c r="C5" s="65" t="s">
        <v>302</v>
      </c>
      <c r="E5" s="65"/>
      <c r="F5" s="65" t="s">
        <v>303</v>
      </c>
      <c r="G5" s="65" t="s">
        <v>304</v>
      </c>
      <c r="H5" s="65" t="s">
        <v>299</v>
      </c>
      <c r="J5" s="65"/>
      <c r="K5" s="65" t="s">
        <v>305</v>
      </c>
      <c r="L5" s="65" t="s">
        <v>306</v>
      </c>
      <c r="N5" s="65"/>
      <c r="O5" s="65" t="s">
        <v>307</v>
      </c>
      <c r="P5" s="65" t="s">
        <v>308</v>
      </c>
      <c r="Q5" s="65" t="s">
        <v>309</v>
      </c>
      <c r="R5" s="65" t="s">
        <v>310</v>
      </c>
      <c r="S5" s="65" t="s">
        <v>302</v>
      </c>
      <c r="U5" s="65"/>
      <c r="V5" s="65" t="s">
        <v>307</v>
      </c>
      <c r="W5" s="65" t="s">
        <v>308</v>
      </c>
      <c r="X5" s="65" t="s">
        <v>309</v>
      </c>
      <c r="Y5" s="65" t="s">
        <v>310</v>
      </c>
      <c r="Z5" s="65" t="s">
        <v>302</v>
      </c>
    </row>
    <row r="6" spans="1:27" x14ac:dyDescent="0.4">
      <c r="A6" s="65" t="s">
        <v>311</v>
      </c>
      <c r="B6" s="65">
        <v>1800</v>
      </c>
      <c r="C6" s="65">
        <v>1915.4701</v>
      </c>
      <c r="E6" s="65" t="s">
        <v>312</v>
      </c>
      <c r="F6" s="65">
        <v>55</v>
      </c>
      <c r="G6" s="65">
        <v>15</v>
      </c>
      <c r="H6" s="65">
        <v>7</v>
      </c>
      <c r="J6" s="65" t="s">
        <v>312</v>
      </c>
      <c r="K6" s="65">
        <v>0.1</v>
      </c>
      <c r="L6" s="65">
        <v>4</v>
      </c>
      <c r="N6" s="65" t="s">
        <v>313</v>
      </c>
      <c r="O6" s="65">
        <v>40</v>
      </c>
      <c r="P6" s="65">
        <v>50</v>
      </c>
      <c r="Q6" s="65">
        <v>0</v>
      </c>
      <c r="R6" s="65">
        <v>0</v>
      </c>
      <c r="S6" s="65">
        <v>59.387737000000001</v>
      </c>
      <c r="U6" s="65" t="s">
        <v>314</v>
      </c>
      <c r="V6" s="65">
        <v>0</v>
      </c>
      <c r="W6" s="65">
        <v>0</v>
      </c>
      <c r="X6" s="65">
        <v>20</v>
      </c>
      <c r="Y6" s="65">
        <v>0</v>
      </c>
      <c r="Z6" s="65">
        <v>16.498486</v>
      </c>
    </row>
    <row r="7" spans="1:27" x14ac:dyDescent="0.4">
      <c r="E7" s="65" t="s">
        <v>315</v>
      </c>
      <c r="F7" s="65">
        <v>65</v>
      </c>
      <c r="G7" s="65">
        <v>30</v>
      </c>
      <c r="H7" s="65">
        <v>20</v>
      </c>
      <c r="J7" s="65" t="s">
        <v>315</v>
      </c>
      <c r="K7" s="65">
        <v>1</v>
      </c>
      <c r="L7" s="65">
        <v>10</v>
      </c>
    </row>
    <row r="8" spans="1:27" x14ac:dyDescent="0.4">
      <c r="E8" s="65" t="s">
        <v>316</v>
      </c>
      <c r="F8" s="65">
        <v>78.021000000000001</v>
      </c>
      <c r="G8" s="65">
        <v>8.1229999999999993</v>
      </c>
      <c r="H8" s="65">
        <v>13.856</v>
      </c>
      <c r="J8" s="65" t="s">
        <v>316</v>
      </c>
      <c r="K8" s="65">
        <v>4.03</v>
      </c>
      <c r="L8" s="65">
        <v>11.55</v>
      </c>
    </row>
    <row r="13" spans="1:27" x14ac:dyDescent="0.4">
      <c r="A13" s="70" t="s">
        <v>317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318</v>
      </c>
      <c r="B14" s="69"/>
      <c r="C14" s="69"/>
      <c r="D14" s="69"/>
      <c r="E14" s="69"/>
      <c r="F14" s="69"/>
      <c r="H14" s="69" t="s">
        <v>319</v>
      </c>
      <c r="I14" s="69"/>
      <c r="J14" s="69"/>
      <c r="K14" s="69"/>
      <c r="L14" s="69"/>
      <c r="M14" s="69"/>
      <c r="O14" s="69" t="s">
        <v>320</v>
      </c>
      <c r="P14" s="69"/>
      <c r="Q14" s="69"/>
      <c r="R14" s="69"/>
      <c r="S14" s="69"/>
      <c r="T14" s="69"/>
      <c r="V14" s="69" t="s">
        <v>321</v>
      </c>
      <c r="W14" s="69"/>
      <c r="X14" s="69"/>
      <c r="Y14" s="69"/>
      <c r="Z14" s="69"/>
      <c r="AA14" s="69"/>
    </row>
    <row r="15" spans="1:27" x14ac:dyDescent="0.4">
      <c r="A15" s="65"/>
      <c r="B15" s="65" t="s">
        <v>278</v>
      </c>
      <c r="C15" s="65" t="s">
        <v>279</v>
      </c>
      <c r="D15" s="65" t="s">
        <v>280</v>
      </c>
      <c r="E15" s="65" t="s">
        <v>281</v>
      </c>
      <c r="F15" s="65" t="s">
        <v>277</v>
      </c>
      <c r="H15" s="65"/>
      <c r="I15" s="65" t="s">
        <v>278</v>
      </c>
      <c r="J15" s="65" t="s">
        <v>279</v>
      </c>
      <c r="K15" s="65" t="s">
        <v>280</v>
      </c>
      <c r="L15" s="65" t="s">
        <v>281</v>
      </c>
      <c r="M15" s="65" t="s">
        <v>277</v>
      </c>
      <c r="O15" s="65"/>
      <c r="P15" s="65" t="s">
        <v>278</v>
      </c>
      <c r="Q15" s="65" t="s">
        <v>279</v>
      </c>
      <c r="R15" s="65" t="s">
        <v>280</v>
      </c>
      <c r="S15" s="65" t="s">
        <v>281</v>
      </c>
      <c r="T15" s="65" t="s">
        <v>277</v>
      </c>
      <c r="V15" s="65"/>
      <c r="W15" s="65" t="s">
        <v>278</v>
      </c>
      <c r="X15" s="65" t="s">
        <v>279</v>
      </c>
      <c r="Y15" s="65" t="s">
        <v>280</v>
      </c>
      <c r="Z15" s="65" t="s">
        <v>281</v>
      </c>
      <c r="AA15" s="65" t="s">
        <v>277</v>
      </c>
    </row>
    <row r="16" spans="1:27" x14ac:dyDescent="0.4">
      <c r="A16" s="65" t="s">
        <v>282</v>
      </c>
      <c r="B16" s="65">
        <v>430</v>
      </c>
      <c r="C16" s="65">
        <v>600</v>
      </c>
      <c r="D16" s="65">
        <v>0</v>
      </c>
      <c r="E16" s="65">
        <v>3000</v>
      </c>
      <c r="F16" s="65">
        <v>335.15140000000002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13.528370000000001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2.3841313999999998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166.97370000000001</v>
      </c>
    </row>
    <row r="23" spans="1:62" x14ac:dyDescent="0.4">
      <c r="A23" s="70" t="s">
        <v>283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284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322</v>
      </c>
      <c r="P24" s="69"/>
      <c r="Q24" s="69"/>
      <c r="R24" s="69"/>
      <c r="S24" s="69"/>
      <c r="T24" s="69"/>
      <c r="V24" s="69" t="s">
        <v>286</v>
      </c>
      <c r="W24" s="69"/>
      <c r="X24" s="69"/>
      <c r="Y24" s="69"/>
      <c r="Z24" s="69"/>
      <c r="AA24" s="69"/>
      <c r="AC24" s="69" t="s">
        <v>287</v>
      </c>
      <c r="AD24" s="69"/>
      <c r="AE24" s="69"/>
      <c r="AF24" s="69"/>
      <c r="AG24" s="69"/>
      <c r="AH24" s="69"/>
      <c r="AJ24" s="69" t="s">
        <v>323</v>
      </c>
      <c r="AK24" s="69"/>
      <c r="AL24" s="69"/>
      <c r="AM24" s="69"/>
      <c r="AN24" s="69"/>
      <c r="AO24" s="69"/>
      <c r="AQ24" s="69" t="s">
        <v>288</v>
      </c>
      <c r="AR24" s="69"/>
      <c r="AS24" s="69"/>
      <c r="AT24" s="69"/>
      <c r="AU24" s="69"/>
      <c r="AV24" s="69"/>
      <c r="AX24" s="69" t="s">
        <v>324</v>
      </c>
      <c r="AY24" s="69"/>
      <c r="AZ24" s="69"/>
      <c r="BA24" s="69"/>
      <c r="BB24" s="69"/>
      <c r="BC24" s="69"/>
      <c r="BE24" s="69" t="s">
        <v>289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278</v>
      </c>
      <c r="C25" s="65" t="s">
        <v>279</v>
      </c>
      <c r="D25" s="65" t="s">
        <v>280</v>
      </c>
      <c r="E25" s="65" t="s">
        <v>281</v>
      </c>
      <c r="F25" s="65" t="s">
        <v>277</v>
      </c>
      <c r="H25" s="65"/>
      <c r="I25" s="65" t="s">
        <v>278</v>
      </c>
      <c r="J25" s="65" t="s">
        <v>279</v>
      </c>
      <c r="K25" s="65" t="s">
        <v>280</v>
      </c>
      <c r="L25" s="65" t="s">
        <v>281</v>
      </c>
      <c r="M25" s="65" t="s">
        <v>277</v>
      </c>
      <c r="O25" s="65"/>
      <c r="P25" s="65" t="s">
        <v>278</v>
      </c>
      <c r="Q25" s="65" t="s">
        <v>279</v>
      </c>
      <c r="R25" s="65" t="s">
        <v>280</v>
      </c>
      <c r="S25" s="65" t="s">
        <v>281</v>
      </c>
      <c r="T25" s="65" t="s">
        <v>277</v>
      </c>
      <c r="V25" s="65"/>
      <c r="W25" s="65" t="s">
        <v>278</v>
      </c>
      <c r="X25" s="65" t="s">
        <v>279</v>
      </c>
      <c r="Y25" s="65" t="s">
        <v>280</v>
      </c>
      <c r="Z25" s="65" t="s">
        <v>281</v>
      </c>
      <c r="AA25" s="65" t="s">
        <v>277</v>
      </c>
      <c r="AC25" s="65"/>
      <c r="AD25" s="65" t="s">
        <v>278</v>
      </c>
      <c r="AE25" s="65" t="s">
        <v>279</v>
      </c>
      <c r="AF25" s="65" t="s">
        <v>280</v>
      </c>
      <c r="AG25" s="65" t="s">
        <v>281</v>
      </c>
      <c r="AH25" s="65" t="s">
        <v>277</v>
      </c>
      <c r="AJ25" s="65"/>
      <c r="AK25" s="65" t="s">
        <v>278</v>
      </c>
      <c r="AL25" s="65" t="s">
        <v>279</v>
      </c>
      <c r="AM25" s="65" t="s">
        <v>280</v>
      </c>
      <c r="AN25" s="65" t="s">
        <v>281</v>
      </c>
      <c r="AO25" s="65" t="s">
        <v>277</v>
      </c>
      <c r="AQ25" s="65"/>
      <c r="AR25" s="65" t="s">
        <v>278</v>
      </c>
      <c r="AS25" s="65" t="s">
        <v>279</v>
      </c>
      <c r="AT25" s="65" t="s">
        <v>280</v>
      </c>
      <c r="AU25" s="65" t="s">
        <v>281</v>
      </c>
      <c r="AV25" s="65" t="s">
        <v>277</v>
      </c>
      <c r="AX25" s="65"/>
      <c r="AY25" s="65" t="s">
        <v>278</v>
      </c>
      <c r="AZ25" s="65" t="s">
        <v>279</v>
      </c>
      <c r="BA25" s="65" t="s">
        <v>280</v>
      </c>
      <c r="BB25" s="65" t="s">
        <v>281</v>
      </c>
      <c r="BC25" s="65" t="s">
        <v>277</v>
      </c>
      <c r="BE25" s="65"/>
      <c r="BF25" s="65" t="s">
        <v>278</v>
      </c>
      <c r="BG25" s="65" t="s">
        <v>279</v>
      </c>
      <c r="BH25" s="65" t="s">
        <v>280</v>
      </c>
      <c r="BI25" s="65" t="s">
        <v>281</v>
      </c>
      <c r="BJ25" s="65" t="s">
        <v>277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62.874893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1.3592261999999999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1.0788586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14.861314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1.4184417</v>
      </c>
      <c r="AJ26" s="65" t="s">
        <v>290</v>
      </c>
      <c r="AK26" s="65">
        <v>320</v>
      </c>
      <c r="AL26" s="65">
        <v>400</v>
      </c>
      <c r="AM26" s="65">
        <v>0</v>
      </c>
      <c r="AN26" s="65">
        <v>1000</v>
      </c>
      <c r="AO26" s="65">
        <v>367.56247000000002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6.8551836000000002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1.6121094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0.75535154000000004</v>
      </c>
    </row>
    <row r="33" spans="1:68" x14ac:dyDescent="0.4">
      <c r="A33" s="70" t="s">
        <v>291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325</v>
      </c>
      <c r="B34" s="69"/>
      <c r="C34" s="69"/>
      <c r="D34" s="69"/>
      <c r="E34" s="69"/>
      <c r="F34" s="69"/>
      <c r="H34" s="69" t="s">
        <v>326</v>
      </c>
      <c r="I34" s="69"/>
      <c r="J34" s="69"/>
      <c r="K34" s="69"/>
      <c r="L34" s="69"/>
      <c r="M34" s="69"/>
      <c r="O34" s="69" t="s">
        <v>327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329</v>
      </c>
      <c r="AD34" s="69"/>
      <c r="AE34" s="69"/>
      <c r="AF34" s="69"/>
      <c r="AG34" s="69"/>
      <c r="AH34" s="69"/>
      <c r="AJ34" s="69" t="s">
        <v>330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307</v>
      </c>
      <c r="C35" s="65" t="s">
        <v>308</v>
      </c>
      <c r="D35" s="65" t="s">
        <v>309</v>
      </c>
      <c r="E35" s="65" t="s">
        <v>310</v>
      </c>
      <c r="F35" s="65" t="s">
        <v>302</v>
      </c>
      <c r="H35" s="65"/>
      <c r="I35" s="65" t="s">
        <v>307</v>
      </c>
      <c r="J35" s="65" t="s">
        <v>308</v>
      </c>
      <c r="K35" s="65" t="s">
        <v>309</v>
      </c>
      <c r="L35" s="65" t="s">
        <v>310</v>
      </c>
      <c r="M35" s="65" t="s">
        <v>302</v>
      </c>
      <c r="O35" s="65"/>
      <c r="P35" s="65" t="s">
        <v>307</v>
      </c>
      <c r="Q35" s="65" t="s">
        <v>308</v>
      </c>
      <c r="R35" s="65" t="s">
        <v>309</v>
      </c>
      <c r="S35" s="65" t="s">
        <v>310</v>
      </c>
      <c r="T35" s="65" t="s">
        <v>302</v>
      </c>
      <c r="V35" s="65"/>
      <c r="W35" s="65" t="s">
        <v>307</v>
      </c>
      <c r="X35" s="65" t="s">
        <v>308</v>
      </c>
      <c r="Y35" s="65" t="s">
        <v>309</v>
      </c>
      <c r="Z35" s="65" t="s">
        <v>310</v>
      </c>
      <c r="AA35" s="65" t="s">
        <v>302</v>
      </c>
      <c r="AC35" s="65"/>
      <c r="AD35" s="65" t="s">
        <v>307</v>
      </c>
      <c r="AE35" s="65" t="s">
        <v>308</v>
      </c>
      <c r="AF35" s="65" t="s">
        <v>309</v>
      </c>
      <c r="AG35" s="65" t="s">
        <v>310</v>
      </c>
      <c r="AH35" s="65" t="s">
        <v>302</v>
      </c>
      <c r="AJ35" s="65"/>
      <c r="AK35" s="65" t="s">
        <v>307</v>
      </c>
      <c r="AL35" s="65" t="s">
        <v>308</v>
      </c>
      <c r="AM35" s="65" t="s">
        <v>309</v>
      </c>
      <c r="AN35" s="65" t="s">
        <v>310</v>
      </c>
      <c r="AO35" s="65" t="s">
        <v>302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337.20409999999998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1056.6941999999999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3814.7725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2688.5149999999999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68.845619999999997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93.014465000000001</v>
      </c>
    </row>
    <row r="43" spans="1:68" x14ac:dyDescent="0.4">
      <c r="A43" s="70" t="s">
        <v>331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332</v>
      </c>
      <c r="B44" s="69"/>
      <c r="C44" s="69"/>
      <c r="D44" s="69"/>
      <c r="E44" s="69"/>
      <c r="F44" s="69"/>
      <c r="H44" s="69" t="s">
        <v>333</v>
      </c>
      <c r="I44" s="69"/>
      <c r="J44" s="69"/>
      <c r="K44" s="69"/>
      <c r="L44" s="69"/>
      <c r="M44" s="69"/>
      <c r="O44" s="69" t="s">
        <v>334</v>
      </c>
      <c r="P44" s="69"/>
      <c r="Q44" s="69"/>
      <c r="R44" s="69"/>
      <c r="S44" s="69"/>
      <c r="T44" s="69"/>
      <c r="V44" s="69" t="s">
        <v>335</v>
      </c>
      <c r="W44" s="69"/>
      <c r="X44" s="69"/>
      <c r="Y44" s="69"/>
      <c r="Z44" s="69"/>
      <c r="AA44" s="69"/>
      <c r="AC44" s="69" t="s">
        <v>336</v>
      </c>
      <c r="AD44" s="69"/>
      <c r="AE44" s="69"/>
      <c r="AF44" s="69"/>
      <c r="AG44" s="69"/>
      <c r="AH44" s="69"/>
      <c r="AJ44" s="69" t="s">
        <v>337</v>
      </c>
      <c r="AK44" s="69"/>
      <c r="AL44" s="69"/>
      <c r="AM44" s="69"/>
      <c r="AN44" s="69"/>
      <c r="AO44" s="69"/>
      <c r="AQ44" s="69" t="s">
        <v>338</v>
      </c>
      <c r="AR44" s="69"/>
      <c r="AS44" s="69"/>
      <c r="AT44" s="69"/>
      <c r="AU44" s="69"/>
      <c r="AV44" s="69"/>
      <c r="AX44" s="69" t="s">
        <v>339</v>
      </c>
      <c r="AY44" s="69"/>
      <c r="AZ44" s="69"/>
      <c r="BA44" s="69"/>
      <c r="BB44" s="69"/>
      <c r="BC44" s="69"/>
      <c r="BE44" s="69" t="s">
        <v>340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307</v>
      </c>
      <c r="C45" s="65" t="s">
        <v>308</v>
      </c>
      <c r="D45" s="65" t="s">
        <v>309</v>
      </c>
      <c r="E45" s="65" t="s">
        <v>310</v>
      </c>
      <c r="F45" s="65" t="s">
        <v>302</v>
      </c>
      <c r="H45" s="65"/>
      <c r="I45" s="65" t="s">
        <v>307</v>
      </c>
      <c r="J45" s="65" t="s">
        <v>308</v>
      </c>
      <c r="K45" s="65" t="s">
        <v>309</v>
      </c>
      <c r="L45" s="65" t="s">
        <v>310</v>
      </c>
      <c r="M45" s="65" t="s">
        <v>302</v>
      </c>
      <c r="O45" s="65"/>
      <c r="P45" s="65" t="s">
        <v>307</v>
      </c>
      <c r="Q45" s="65" t="s">
        <v>308</v>
      </c>
      <c r="R45" s="65" t="s">
        <v>309</v>
      </c>
      <c r="S45" s="65" t="s">
        <v>310</v>
      </c>
      <c r="T45" s="65" t="s">
        <v>302</v>
      </c>
      <c r="V45" s="65"/>
      <c r="W45" s="65" t="s">
        <v>307</v>
      </c>
      <c r="X45" s="65" t="s">
        <v>308</v>
      </c>
      <c r="Y45" s="65" t="s">
        <v>309</v>
      </c>
      <c r="Z45" s="65" t="s">
        <v>310</v>
      </c>
      <c r="AA45" s="65" t="s">
        <v>302</v>
      </c>
      <c r="AC45" s="65"/>
      <c r="AD45" s="65" t="s">
        <v>307</v>
      </c>
      <c r="AE45" s="65" t="s">
        <v>308</v>
      </c>
      <c r="AF45" s="65" t="s">
        <v>309</v>
      </c>
      <c r="AG45" s="65" t="s">
        <v>310</v>
      </c>
      <c r="AH45" s="65" t="s">
        <v>302</v>
      </c>
      <c r="AJ45" s="65"/>
      <c r="AK45" s="65" t="s">
        <v>307</v>
      </c>
      <c r="AL45" s="65" t="s">
        <v>308</v>
      </c>
      <c r="AM45" s="65" t="s">
        <v>309</v>
      </c>
      <c r="AN45" s="65" t="s">
        <v>310</v>
      </c>
      <c r="AO45" s="65" t="s">
        <v>302</v>
      </c>
      <c r="AQ45" s="65"/>
      <c r="AR45" s="65" t="s">
        <v>307</v>
      </c>
      <c r="AS45" s="65" t="s">
        <v>308</v>
      </c>
      <c r="AT45" s="65" t="s">
        <v>309</v>
      </c>
      <c r="AU45" s="65" t="s">
        <v>310</v>
      </c>
      <c r="AV45" s="65" t="s">
        <v>302</v>
      </c>
      <c r="AX45" s="65"/>
      <c r="AY45" s="65" t="s">
        <v>307</v>
      </c>
      <c r="AZ45" s="65" t="s">
        <v>308</v>
      </c>
      <c r="BA45" s="65" t="s">
        <v>309</v>
      </c>
      <c r="BB45" s="65" t="s">
        <v>310</v>
      </c>
      <c r="BC45" s="65" t="s">
        <v>302</v>
      </c>
      <c r="BE45" s="65"/>
      <c r="BF45" s="65" t="s">
        <v>307</v>
      </c>
      <c r="BG45" s="65" t="s">
        <v>308</v>
      </c>
      <c r="BH45" s="65" t="s">
        <v>309</v>
      </c>
      <c r="BI45" s="65" t="s">
        <v>310</v>
      </c>
      <c r="BJ45" s="65" t="s">
        <v>302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10.771452999999999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10.091571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476.70672999999999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1.37880985E-2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3.0333706999999999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89.205929999999995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80.360373999999993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344</v>
      </c>
      <c r="B2" s="61" t="s">
        <v>345</v>
      </c>
      <c r="C2" s="61" t="s">
        <v>346</v>
      </c>
      <c r="D2" s="61">
        <v>50</v>
      </c>
      <c r="E2" s="61">
        <v>1915.4701</v>
      </c>
      <c r="F2" s="61">
        <v>334.40118000000001</v>
      </c>
      <c r="G2" s="61">
        <v>34.816066999999997</v>
      </c>
      <c r="H2" s="61">
        <v>15.458311</v>
      </c>
      <c r="I2" s="61">
        <v>19.357755999999998</v>
      </c>
      <c r="J2" s="61">
        <v>59.387737000000001</v>
      </c>
      <c r="K2" s="61">
        <v>31.638044000000001</v>
      </c>
      <c r="L2" s="61">
        <v>27.749693000000001</v>
      </c>
      <c r="M2" s="61">
        <v>16.498486</v>
      </c>
      <c r="N2" s="61">
        <v>1.5306693</v>
      </c>
      <c r="O2" s="61">
        <v>8.5698659999999993</v>
      </c>
      <c r="P2" s="61">
        <v>652.25725999999997</v>
      </c>
      <c r="Q2" s="61">
        <v>17.695312000000001</v>
      </c>
      <c r="R2" s="61">
        <v>335.15140000000002</v>
      </c>
      <c r="S2" s="61">
        <v>65.362939999999995</v>
      </c>
      <c r="T2" s="61">
        <v>3237.4612000000002</v>
      </c>
      <c r="U2" s="61">
        <v>2.3841313999999998</v>
      </c>
      <c r="V2" s="61">
        <v>13.528370000000001</v>
      </c>
      <c r="W2" s="61">
        <v>166.97370000000001</v>
      </c>
      <c r="X2" s="61">
        <v>62.874893</v>
      </c>
      <c r="Y2" s="61">
        <v>1.3592261999999999</v>
      </c>
      <c r="Z2" s="61">
        <v>1.0788586</v>
      </c>
      <c r="AA2" s="61">
        <v>14.861314</v>
      </c>
      <c r="AB2" s="61">
        <v>1.4184417</v>
      </c>
      <c r="AC2" s="61">
        <v>367.56247000000002</v>
      </c>
      <c r="AD2" s="61">
        <v>6.8551836000000002</v>
      </c>
      <c r="AE2" s="61">
        <v>1.6121094</v>
      </c>
      <c r="AF2" s="61">
        <v>0.75535154000000004</v>
      </c>
      <c r="AG2" s="61">
        <v>337.20409999999998</v>
      </c>
      <c r="AH2" s="61">
        <v>218.21199999999999</v>
      </c>
      <c r="AI2" s="61">
        <v>118.99209999999999</v>
      </c>
      <c r="AJ2" s="61">
        <v>1056.6941999999999</v>
      </c>
      <c r="AK2" s="61">
        <v>3814.7725</v>
      </c>
      <c r="AL2" s="61">
        <v>68.845619999999997</v>
      </c>
      <c r="AM2" s="61">
        <v>2688.5149999999999</v>
      </c>
      <c r="AN2" s="61">
        <v>93.014465000000001</v>
      </c>
      <c r="AO2" s="61">
        <v>10.771452999999999</v>
      </c>
      <c r="AP2" s="61">
        <v>7.4521002999999997</v>
      </c>
      <c r="AQ2" s="61">
        <v>3.3193533</v>
      </c>
      <c r="AR2" s="61">
        <v>10.091571</v>
      </c>
      <c r="AS2" s="61">
        <v>476.70672999999999</v>
      </c>
      <c r="AT2" s="61">
        <v>1.37880985E-2</v>
      </c>
      <c r="AU2" s="61">
        <v>3.0333706999999999</v>
      </c>
      <c r="AV2" s="61">
        <v>89.205929999999995</v>
      </c>
      <c r="AW2" s="61">
        <v>80.360373999999993</v>
      </c>
      <c r="AX2" s="61">
        <v>0.102067545</v>
      </c>
      <c r="AY2" s="61">
        <v>1.1488745</v>
      </c>
      <c r="AZ2" s="61">
        <v>251.56200999999999</v>
      </c>
      <c r="BA2" s="61">
        <v>26.314527999999999</v>
      </c>
      <c r="BB2" s="61">
        <v>8.2835339999999995</v>
      </c>
      <c r="BC2" s="61">
        <v>10.078004999999999</v>
      </c>
      <c r="BD2" s="61">
        <v>7.942666</v>
      </c>
      <c r="BE2" s="61">
        <v>0.37583854999999999</v>
      </c>
      <c r="BF2" s="61">
        <v>2.1409406999999998</v>
      </c>
      <c r="BG2" s="61">
        <v>1.1518281E-3</v>
      </c>
      <c r="BH2" s="61">
        <v>5.7720469999999998E-3</v>
      </c>
      <c r="BI2" s="61">
        <v>5.1912297000000001E-3</v>
      </c>
      <c r="BJ2" s="61">
        <v>3.1577144000000001E-2</v>
      </c>
      <c r="BK2" s="61">
        <v>8.8602166000000004E-5</v>
      </c>
      <c r="BL2" s="61">
        <v>0.13331190000000001</v>
      </c>
      <c r="BM2" s="61">
        <v>1.7159882</v>
      </c>
      <c r="BN2" s="61">
        <v>0.45113835000000002</v>
      </c>
      <c r="BO2" s="61">
        <v>33.793190000000003</v>
      </c>
      <c r="BP2" s="61">
        <v>4.6540939999999997</v>
      </c>
      <c r="BQ2" s="61">
        <v>10.420614</v>
      </c>
      <c r="BR2" s="61">
        <v>38.977269999999997</v>
      </c>
      <c r="BS2" s="61">
        <v>23.657001000000001</v>
      </c>
      <c r="BT2" s="61">
        <v>5.1558422999999998</v>
      </c>
      <c r="BU2" s="61">
        <v>5.1322974E-2</v>
      </c>
      <c r="BV2" s="61">
        <v>2.8703565E-2</v>
      </c>
      <c r="BW2" s="61">
        <v>0.36053555999999998</v>
      </c>
      <c r="BX2" s="61">
        <v>0.79146134999999995</v>
      </c>
      <c r="BY2" s="61">
        <v>9.2536069999999998E-2</v>
      </c>
      <c r="BZ2" s="61">
        <v>7.3422120000000003E-4</v>
      </c>
      <c r="CA2" s="61">
        <v>0.6939727</v>
      </c>
      <c r="CB2" s="61">
        <v>1.251304E-2</v>
      </c>
      <c r="CC2" s="61">
        <v>0.13634603000000001</v>
      </c>
      <c r="CD2" s="61">
        <v>1.3944744</v>
      </c>
      <c r="CE2" s="61">
        <v>3.2174528000000001E-2</v>
      </c>
      <c r="CF2" s="61">
        <v>0.11481865500000001</v>
      </c>
      <c r="CG2" s="61">
        <v>4.9500000000000003E-7</v>
      </c>
      <c r="CH2" s="61">
        <v>1.5803939999999999E-2</v>
      </c>
      <c r="CI2" s="61">
        <v>2.5328759999999999E-3</v>
      </c>
      <c r="CJ2" s="61">
        <v>3.3631928000000002</v>
      </c>
      <c r="CK2" s="61">
        <v>7.2853746999999996E-3</v>
      </c>
      <c r="CL2" s="61">
        <v>0.6183457</v>
      </c>
      <c r="CM2" s="61">
        <v>1.7683960999999999</v>
      </c>
      <c r="CN2" s="61">
        <v>2036.6575</v>
      </c>
      <c r="CO2" s="61">
        <v>3457.5686000000001</v>
      </c>
      <c r="CP2" s="61">
        <v>1723.0199</v>
      </c>
      <c r="CQ2" s="61">
        <v>701.56066999999996</v>
      </c>
      <c r="CR2" s="61">
        <v>388.71857</v>
      </c>
      <c r="CS2" s="61">
        <v>449.55977999999999</v>
      </c>
      <c r="CT2" s="61">
        <v>1964.0415</v>
      </c>
      <c r="CU2" s="61">
        <v>1043.105</v>
      </c>
      <c r="CV2" s="61">
        <v>1441.2963</v>
      </c>
      <c r="CW2" s="61">
        <v>1167.3409999999999</v>
      </c>
      <c r="CX2" s="61">
        <v>335.56610000000001</v>
      </c>
      <c r="CY2" s="61">
        <v>2727.2721999999999</v>
      </c>
      <c r="CZ2" s="61">
        <v>1125.5916</v>
      </c>
      <c r="DA2" s="61">
        <v>2862.0551999999998</v>
      </c>
      <c r="DB2" s="61">
        <v>3014.9104000000002</v>
      </c>
      <c r="DC2" s="61">
        <v>3766.1439999999998</v>
      </c>
      <c r="DD2" s="61">
        <v>5914.9430000000002</v>
      </c>
      <c r="DE2" s="61">
        <v>1296.3885</v>
      </c>
      <c r="DF2" s="61">
        <v>3479.4119000000001</v>
      </c>
      <c r="DG2" s="61">
        <v>1368.5568000000001</v>
      </c>
      <c r="DH2" s="61">
        <v>71.259349999999998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26.314527999999999</v>
      </c>
      <c r="B6">
        <f>BB2</f>
        <v>8.2835339999999995</v>
      </c>
      <c r="C6">
        <f>BC2</f>
        <v>10.078004999999999</v>
      </c>
      <c r="D6">
        <f>BD2</f>
        <v>7.942666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25584</v>
      </c>
      <c r="C2" s="56">
        <f ca="1">YEAR(TODAY())-YEAR(B2)+IF(TODAY()&gt;=DATE(YEAR(TODAY()),MONTH(B2),DAY(B2)),0,-1)</f>
        <v>50</v>
      </c>
      <c r="E2" s="52">
        <v>160</v>
      </c>
      <c r="F2" s="53" t="s">
        <v>39</v>
      </c>
      <c r="G2" s="52">
        <v>53</v>
      </c>
      <c r="H2" s="51" t="s">
        <v>41</v>
      </c>
      <c r="I2" s="72">
        <f>ROUND(G3/E3^2,1)</f>
        <v>20.7</v>
      </c>
    </row>
    <row r="3" spans="1:9" x14ac:dyDescent="0.4">
      <c r="E3" s="51">
        <f>E2/100</f>
        <v>1.6</v>
      </c>
      <c r="F3" s="51" t="s">
        <v>40</v>
      </c>
      <c r="G3" s="51">
        <f>G2</f>
        <v>53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김이연, ID : H1900219)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14:56:23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292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50</v>
      </c>
      <c r="G12" s="137"/>
      <c r="H12" s="137"/>
      <c r="I12" s="137"/>
      <c r="K12" s="128">
        <f>'개인정보 및 신체계측 입력'!E2</f>
        <v>160</v>
      </c>
      <c r="L12" s="129"/>
      <c r="M12" s="122">
        <f>'개인정보 및 신체계측 입력'!G2</f>
        <v>53</v>
      </c>
      <c r="N12" s="123"/>
      <c r="O12" s="118" t="s">
        <v>271</v>
      </c>
      <c r="P12" s="112"/>
      <c r="Q12" s="115">
        <f>'개인정보 및 신체계측 입력'!I2</f>
        <v>20.7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김이연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78.021000000000001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8.1229999999999993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13.856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11.6</v>
      </c>
      <c r="L72" s="36" t="s">
        <v>53</v>
      </c>
      <c r="M72" s="36">
        <f>ROUND('DRIs DATA'!K8,1)</f>
        <v>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44.69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112.74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62.87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94.56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42.15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254.32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107.71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2020-05-28T06:30:36Z</dcterms:modified>
</cp:coreProperties>
</file>