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0812" windowHeight="6516" tabRatio="873" firstSheet="2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<sst xmlns="http://schemas.openxmlformats.org/spreadsheetml/2006/main" count="692" uniqueCount="346">
  <si>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</si>
  <si>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</si>
  <si>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</si>
  <si>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</si>
  <si>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</si>
  <si>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</si>
  <si>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</si>
  <si>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</si>
  <si>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</si>
  <si>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</si>
  <si>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</si>
  <si>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</si>
  <si>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</si>
  <si>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</si>
  <si>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</si>
  <si>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</si>
  <si>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</si>
  <si>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</si>
  <si>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</si>
  <si>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</si>
  <si>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</si>
  <si>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</si>
  <si>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</si>
  <si>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</si>
  <si>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</si>
  <si>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</si>
  <si>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</si>
  <si>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</si>
  <si>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</si>
  <si>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</si>
  <si>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</si>
  <si>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</si>
  <si>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</si>
  <si>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</si>
  <si>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</si>
  <si>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</si>
  <si>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</si>
  <si>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</si>
  <si>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</si>
  <si>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</si>
  <si>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</si>
  <si>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</si>
  <si>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</si>
  <si>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</si>
  <si>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</si>
  <si>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</si>
  <si>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</si>
  <si>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</si>
  <si>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</si>
  <si>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</si>
  <si>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</si>
  <si>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</si>
  <si>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</si>
  <si>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</si>
  <si>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</si>
  <si>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</si>
  <si>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</si>
  <si>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</si>
  <si>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</si>
  <si>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</si>
  <si>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</si>
  <si>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</si>
  <si>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</si>
  <si>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</si>
  <si>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</si>
  <si>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</si>
  <si>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</si>
  <si>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</si>
  <si>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</si>
  <si>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</si>
  <si>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</si>
  <si>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</si>
  <si>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</si>
  <si>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</si>
  <si>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</si>
  <si>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</si>
  <si>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</si>
  <si>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</si>
  <si>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</si>
  <si>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</si>
  <si>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</si>
  <si>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</si>
  <si>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</si>
  <si>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</si>
  <si>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</si>
  <si>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</si>
  <si>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</si>
  <si>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</si>
  <si>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</si>
  <si>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</si>
  <si>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</si>
  <si>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</si>
  <si>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</si>
  <si>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</si>
  <si>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</si>
  <si>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</si>
  <si>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</si>
  <si>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</si>
  <si>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</si>
  <si>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</si>
  <si>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</si>
  <si>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</si>
  <si>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</si>
  <si>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</si>
  <si>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</si>
  <si>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</si>
  <si>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</si>
  <si>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</si>
  <si>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</si>
  <si>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</si>
  <si>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</si>
  <si>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</si>
  <si>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</si>
  <si>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</si>
  <si>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</si>
  <si>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</si>
  <si>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</si>
  <si>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</si>
  <si>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</si>
  <si>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</si>
  <si>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</si>
  <si>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</si>
  <si>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</si>
  <si>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</si>
  <si>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</si>
  <si>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</si>
  <si>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</si>
  <si>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</si>
  <si>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</si>
  <si>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</si>
  <si>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</si>
  <si>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</si>
  <si>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</si>
  <si>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</si>
  <si>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</si>
  <si>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</si>
  <si>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</si>
  <si>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</si>
  <si>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</si>
  <si>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</si>
  <si>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</si>
  <si>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</si>
  <si>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</si>
  <si>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</si>
  <si>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</si>
  <si>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</si>
  <si>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</si>
  <si>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</si>
  <si>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</si>
  <si>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</si>
  <si>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</si>
  <si>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</si>
  <si>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</si>
  <si>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</si>
  <si>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</si>
  <si>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</si>
  <si>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</si>
  <si>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</si>
  <si>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</si>
  <si>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</si>
  <si>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</si>
  <si>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</si>
  <si>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</si>
  <si>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</si>
  <si>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</si>
  <si>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</si>
  <si>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</si>
  <si>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</si>
  <si>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</si>
  <si>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</si>
  <si>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</si>
  <si>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</si>
  <si>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</si>
  <si>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</si>
  <si>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</si>
  <si>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</si>
  <si>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</si>
  <si>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</si>
  <si>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</si>
  <si>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</si>
  <si>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</si>
  <si>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</si>
  <si>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</si>
  <si>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</si>
  <si>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</si>
  <si>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</si>
  <si>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</si>
  <si>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</si>
  <si>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</si>
  <si>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</si>
  <si>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</si>
  <si>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</si>
  <si>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</si>
  <si>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</si>
  <si>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</si>
  <si>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</si>
  <si>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</si>
  <si>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</si>
  <si>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</si>
  <si>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</si>
  <si>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</si>
  <si>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</si>
  <si>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</si>
  <si>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</si>
  <si>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</si>
  <si>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</si>
  <si>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</si>
  <si>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</si>
  <si>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</si>
  <si>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</si>
  <si>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</si>
  <si>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</si>
  <si>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</si>
  <si>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</si>
  <si>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</si>
  <si>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</si>
  <si>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</si>
  <si>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</si>
  <si>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</si>
  <si>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</si>
  <si>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</si>
  <si>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</si>
  <si>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</si>
  <si>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</si>
  <si>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</si>
  <si>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</si>
  <si>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</si>
  <si>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</si>
  <si>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</si>
  <si>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</si>
  <si>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</si>
  <si>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</si>
  <si>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</si>
  <si>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</si>
  <si>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</si>
  <si>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</si>
  <si>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</si>
  <si>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</si>
  <si>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</si>
  <si>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</si>
  <si>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</si>
  <si>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</si>
  <si>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</si>
  <si>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</si>
  <si>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</si>
  <si>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</si>
  <si>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</si>
  <si>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</si>
  <si>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</si>
  <si>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</si>
  <si>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</si>
  <si>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</si>
  <si>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</si>
  <si>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</si>
  <si>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</si>
  <si>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</si>
  <si>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</si>
  <si>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</si>
  <si>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</si>
  <si>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</si>
  <si>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</si>
  <si>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</si>
  <si>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</si>
  <si>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</si>
  <si>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</si>
  <si>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</si>
  <si>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</si>
  <si>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</si>
  <si>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</si>
  <si>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</si>
  <si>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</si>
  <si>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</si>
  <si>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</si>
  <si>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</si>
  <si>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</si>
  <si>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</si>
  <si>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</si>
  <si>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</si>
  <si>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</si>
  <si>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</si>
  <si>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</si>
  <si>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</si>
  <si>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</si>
  <si>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</si>
  <si>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</si>
  <si>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</si>
  <si>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</si>
  <si>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</si>
  <si>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</si>
  <si>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</si>
  <si>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</si>
  <si>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장유도, ID : H1900220)</t>
  </si>
  <si>
    <t>출력시각</t>
    <phoneticPr fontId="1" type="noConversion"/>
  </si>
  <si>
    <t>2020년 05월 28일 14:57:12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</si>
  <si>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</si>
  <si>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</si>
  <si>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</si>
  <si>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</si>
  <si>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</si>
  <si>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</si>
  <si>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탄수화물</t>
    <phoneticPr fontId="1" type="noConversion"/>
  </si>
  <si>
    <t>지방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</si>
  <si>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</si>
  <si>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</si>
  <si>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</si>
  <si>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</si>
  <si>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</si>
  <si>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</si>
  <si>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</si>
  <si>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</si>
  <si>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</si>
  <si>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</si>
  <si>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</si>
  <si>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</si>
  <si>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</si>
  <si>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</si>
  <si>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</si>
  <si>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</si>
  <si>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</si>
  <si>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</si>
  <si>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</si>
  <si>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</si>
  <si>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</si>
  <si>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</si>
  <si>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</si>
  <si>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</si>
  <si>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</si>
  <si>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</si>
  <si>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</si>
  <si>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</si>
  <si>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</si>
  <si>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</si>
  <si>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</si>
  <si>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</si>
  <si>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</si>
  <si>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</si>
  <si>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</si>
  <si>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</si>
  <si>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</si>
  <si>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</si>
  <si>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</si>
  <si>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</si>
  <si>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</si>
  <si>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</si>
  <si>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H1900220</t>
  </si>
  <si>
    <t>장유도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</si>
</sst>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235.10345000000001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937088"/>
        <c:axId val="710937480"/>
      </c:barChart>
      <c:catAx>
        <c:axId val="71093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37480"/>
        <c:crosses val="autoZero"/>
        <c:auto val="1"/>
        <c:lblAlgn val="ctr"/>
        <c:lblOffset val="100"/>
        <c:noMultiLvlLbl val="0"/>
      </c:catAx>
      <c:valAx>
        <c:axId val="710937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93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7.5226829999999998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947672"/>
        <c:axId val="710948064"/>
      </c:barChart>
      <c:catAx>
        <c:axId val="71094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48064"/>
        <c:crosses val="autoZero"/>
        <c:auto val="1"/>
        <c:lblAlgn val="ctr"/>
        <c:lblOffset val="100"/>
        <c:noMultiLvlLbl val="0"/>
      </c:catAx>
      <c:valAx>
        <c:axId val="710948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94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5.0058727000000003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948848"/>
        <c:axId val="710949240"/>
      </c:barChart>
      <c:catAx>
        <c:axId val="71094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49240"/>
        <c:crosses val="autoZero"/>
        <c:auto val="1"/>
        <c:lblAlgn val="ctr"/>
        <c:lblOffset val="100"/>
        <c:noMultiLvlLbl val="0"/>
      </c:catAx>
      <c:valAx>
        <c:axId val="710949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94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3647.9252999999999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950024"/>
        <c:axId val="710950416"/>
      </c:barChart>
      <c:catAx>
        <c:axId val="71095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50416"/>
        <c:crosses val="autoZero"/>
        <c:auto val="1"/>
        <c:lblAlgn val="ctr"/>
        <c:lblOffset val="100"/>
        <c:noMultiLvlLbl val="0"/>
      </c:catAx>
      <c:valAx>
        <c:axId val="710950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95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10926.663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951200"/>
        <c:axId val="710951592"/>
      </c:barChart>
      <c:catAx>
        <c:axId val="71095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51592"/>
        <c:crosses val="autoZero"/>
        <c:auto val="1"/>
        <c:lblAlgn val="ctr"/>
        <c:lblOffset val="100"/>
        <c:noMultiLvlLbl val="0"/>
      </c:catAx>
      <c:valAx>
        <c:axId val="7109515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95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389.85937999999999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952376"/>
        <c:axId val="710952768"/>
      </c:barChart>
      <c:catAx>
        <c:axId val="71095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52768"/>
        <c:crosses val="autoZero"/>
        <c:auto val="1"/>
        <c:lblAlgn val="ctr"/>
        <c:lblOffset val="100"/>
        <c:noMultiLvlLbl val="0"/>
      </c:catAx>
      <c:valAx>
        <c:axId val="710952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95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413.08044000000001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953552"/>
        <c:axId val="636135688"/>
      </c:barChart>
      <c:catAx>
        <c:axId val="71095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135688"/>
        <c:crosses val="autoZero"/>
        <c:auto val="1"/>
        <c:lblAlgn val="ctr"/>
        <c:lblOffset val="100"/>
        <c:noMultiLvlLbl val="0"/>
      </c:catAx>
      <c:valAx>
        <c:axId val="636135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95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39.138233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153328"/>
        <c:axId val="636152936"/>
      </c:barChart>
      <c:catAx>
        <c:axId val="63615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152936"/>
        <c:crosses val="autoZero"/>
        <c:auto val="1"/>
        <c:lblAlgn val="ctr"/>
        <c:lblOffset val="100"/>
        <c:noMultiLvlLbl val="0"/>
      </c:catAx>
      <c:valAx>
        <c:axId val="636152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15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2187.6154999999999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152152"/>
        <c:axId val="636151760"/>
      </c:barChart>
      <c:catAx>
        <c:axId val="63615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151760"/>
        <c:crosses val="autoZero"/>
        <c:auto val="1"/>
        <c:lblAlgn val="ctr"/>
        <c:lblOffset val="100"/>
        <c:noMultiLvlLbl val="0"/>
      </c:catAx>
      <c:valAx>
        <c:axId val="6361517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15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3.1266889999999999E-2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150976"/>
        <c:axId val="636150584"/>
      </c:barChart>
      <c:catAx>
        <c:axId val="63615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150584"/>
        <c:crosses val="autoZero"/>
        <c:auto val="1"/>
        <c:lblAlgn val="ctr"/>
        <c:lblOffset val="100"/>
        <c:noMultiLvlLbl val="0"/>
      </c:catAx>
      <c:valAx>
        <c:axId val="636150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1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8.5836790000000001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149800"/>
        <c:axId val="636149408"/>
      </c:barChart>
      <c:catAx>
        <c:axId val="63614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149408"/>
        <c:crosses val="autoZero"/>
        <c:auto val="1"/>
        <c:lblAlgn val="ctr"/>
        <c:lblOffset val="100"/>
        <c:noMultiLvlLbl val="0"/>
      </c:catAx>
      <c:valAx>
        <c:axId val="636149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14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88.853890000000007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938264"/>
        <c:axId val="710938656"/>
      </c:barChart>
      <c:catAx>
        <c:axId val="71093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38656"/>
        <c:crosses val="autoZero"/>
        <c:auto val="1"/>
        <c:lblAlgn val="ctr"/>
        <c:lblOffset val="100"/>
        <c:noMultiLvlLbl val="0"/>
      </c:catAx>
      <c:valAx>
        <c:axId val="710938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93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486.59140000000002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148232"/>
        <c:axId val="636147840"/>
      </c:barChart>
      <c:catAx>
        <c:axId val="63614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147840"/>
        <c:crosses val="autoZero"/>
        <c:auto val="1"/>
        <c:lblAlgn val="ctr"/>
        <c:lblOffset val="100"/>
        <c:noMultiLvlLbl val="0"/>
      </c:catAx>
      <c:valAx>
        <c:axId val="636147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14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287.33864999999997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147448"/>
        <c:axId val="636147056"/>
      </c:barChart>
      <c:catAx>
        <c:axId val="63614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147056"/>
        <c:crosses val="autoZero"/>
        <c:auto val="1"/>
        <c:lblAlgn val="ctr"/>
        <c:lblOffset val="100"/>
        <c:noMultiLvlLbl val="0"/>
      </c:catAx>
      <c:valAx>
        <c:axId val="63614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14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18.568999999999999</c:v>
                </c:pt>
                <c:pt idx="1">
                  <c:v>16.044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6146272"/>
        <c:axId val="636145880"/>
      </c:barChart>
      <c:catAx>
        <c:axId val="63614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145880"/>
        <c:crosses val="autoZero"/>
        <c:auto val="1"/>
        <c:lblAlgn val="ctr"/>
        <c:lblOffset val="100"/>
        <c:noMultiLvlLbl val="0"/>
      </c:catAx>
      <c:valAx>
        <c:axId val="63614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14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59.745426000000002</c:v>
                </c:pt>
                <c:pt idx="1">
                  <c:v>83.978149999999999</c:v>
                </c:pt>
                <c:pt idx="2">
                  <c:v>59.512238000000004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2753.6704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144704"/>
        <c:axId val="636144312"/>
      </c:barChart>
      <c:catAx>
        <c:axId val="63614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144312"/>
        <c:crosses val="autoZero"/>
        <c:auto val="1"/>
        <c:lblAlgn val="ctr"/>
        <c:lblOffset val="100"/>
        <c:noMultiLvlLbl val="0"/>
      </c:catAx>
      <c:valAx>
        <c:axId val="636144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14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91.293549999999996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143528"/>
        <c:axId val="636143136"/>
      </c:barChart>
      <c:catAx>
        <c:axId val="63614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143136"/>
        <c:crosses val="autoZero"/>
        <c:auto val="1"/>
        <c:lblAlgn val="ctr"/>
        <c:lblOffset val="100"/>
        <c:noMultiLvlLbl val="0"/>
      </c:catAx>
      <c:valAx>
        <c:axId val="636143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14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60.752000000000002</c:v>
                </c:pt>
                <c:pt idx="1">
                  <c:v>14.82</c:v>
                </c:pt>
                <c:pt idx="2">
                  <c:v>24.428000000000001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6142352"/>
        <c:axId val="636141960"/>
      </c:barChart>
      <c:catAx>
        <c:axId val="63614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141960"/>
        <c:crosses val="autoZero"/>
        <c:auto val="1"/>
        <c:lblAlgn val="ctr"/>
        <c:lblOffset val="100"/>
        <c:noMultiLvlLbl val="0"/>
      </c:catAx>
      <c:valAx>
        <c:axId val="63614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14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4532.4390000000003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141176"/>
        <c:axId val="636140784"/>
      </c:barChart>
      <c:catAx>
        <c:axId val="63614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140784"/>
        <c:crosses val="autoZero"/>
        <c:auto val="1"/>
        <c:lblAlgn val="ctr"/>
        <c:lblOffset val="100"/>
        <c:noMultiLvlLbl val="0"/>
      </c:catAx>
      <c:valAx>
        <c:axId val="636140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14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536.29960000000005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140000"/>
        <c:axId val="636139608"/>
      </c:barChart>
      <c:catAx>
        <c:axId val="63614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139608"/>
        <c:crosses val="autoZero"/>
        <c:auto val="1"/>
        <c:lblAlgn val="ctr"/>
        <c:lblOffset val="100"/>
        <c:noMultiLvlLbl val="0"/>
      </c:catAx>
      <c:valAx>
        <c:axId val="636139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1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2042.155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138824"/>
        <c:axId val="636138432"/>
      </c:barChart>
      <c:catAx>
        <c:axId val="63613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138432"/>
        <c:crosses val="autoZero"/>
        <c:auto val="1"/>
        <c:lblAlgn val="ctr"/>
        <c:lblOffset val="100"/>
        <c:noMultiLvlLbl val="0"/>
      </c:catAx>
      <c:valAx>
        <c:axId val="63613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13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32.219085999999997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939440"/>
        <c:axId val="710939832"/>
      </c:barChart>
      <c:catAx>
        <c:axId val="71093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39832"/>
        <c:crosses val="autoZero"/>
        <c:auto val="1"/>
        <c:lblAlgn val="ctr"/>
        <c:lblOffset val="100"/>
        <c:noMultiLvlLbl val="0"/>
      </c:catAx>
      <c:valAx>
        <c:axId val="710939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93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29048.886999999999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137648"/>
        <c:axId val="636137256"/>
      </c:barChart>
      <c:catAx>
        <c:axId val="63613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137256"/>
        <c:crosses val="autoZero"/>
        <c:auto val="1"/>
        <c:lblAlgn val="ctr"/>
        <c:lblOffset val="100"/>
        <c:noMultiLvlLbl val="0"/>
      </c:catAx>
      <c:valAx>
        <c:axId val="63613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13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58.702840000000002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136472"/>
        <c:axId val="636136080"/>
      </c:barChart>
      <c:catAx>
        <c:axId val="63613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136080"/>
        <c:crosses val="autoZero"/>
        <c:auto val="1"/>
        <c:lblAlgn val="ctr"/>
        <c:lblOffset val="100"/>
        <c:noMultiLvlLbl val="0"/>
      </c:catAx>
      <c:valAx>
        <c:axId val="636136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13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16.919754000000001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730768"/>
        <c:axId val="629730376"/>
      </c:barChart>
      <c:catAx>
        <c:axId val="6297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730376"/>
        <c:crosses val="autoZero"/>
        <c:auto val="1"/>
        <c:lblAlgn val="ctr"/>
        <c:lblOffset val="100"/>
        <c:noMultiLvlLbl val="0"/>
      </c:catAx>
      <c:valAx>
        <c:axId val="629730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7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1380.8177000000001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940616"/>
        <c:axId val="710941008"/>
      </c:barChart>
      <c:catAx>
        <c:axId val="71094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41008"/>
        <c:crosses val="autoZero"/>
        <c:auto val="1"/>
        <c:lblAlgn val="ctr"/>
        <c:lblOffset val="100"/>
        <c:noMultiLvlLbl val="0"/>
      </c:catAx>
      <c:valAx>
        <c:axId val="71094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94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5.2240859999999998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941792"/>
        <c:axId val="710942184"/>
      </c:barChart>
      <c:catAx>
        <c:axId val="71094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42184"/>
        <c:crosses val="autoZero"/>
        <c:auto val="1"/>
        <c:lblAlgn val="ctr"/>
        <c:lblOffset val="100"/>
        <c:noMultiLvlLbl val="0"/>
      </c:catAx>
      <c:valAx>
        <c:axId val="710942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9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57.381019999999999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942968"/>
        <c:axId val="710943360"/>
      </c:barChart>
      <c:catAx>
        <c:axId val="71094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43360"/>
        <c:crosses val="autoZero"/>
        <c:auto val="1"/>
        <c:lblAlgn val="ctr"/>
        <c:lblOffset val="100"/>
        <c:noMultiLvlLbl val="0"/>
      </c:catAx>
      <c:valAx>
        <c:axId val="710943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94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16.919754000000001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944144"/>
        <c:axId val="710944536"/>
      </c:barChart>
      <c:catAx>
        <c:axId val="71094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44536"/>
        <c:crosses val="autoZero"/>
        <c:auto val="1"/>
        <c:lblAlgn val="ctr"/>
        <c:lblOffset val="100"/>
        <c:noMultiLvlLbl val="0"/>
      </c:catAx>
      <c:valAx>
        <c:axId val="710944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94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2093.1453000000001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945320"/>
        <c:axId val="710945712"/>
      </c:barChart>
      <c:catAx>
        <c:axId val="71094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45712"/>
        <c:crosses val="autoZero"/>
        <c:auto val="1"/>
        <c:lblAlgn val="ctr"/>
        <c:lblOffset val="100"/>
        <c:noMultiLvlLbl val="0"/>
      </c:catAx>
      <c:valAx>
        <c:axId val="71094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94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42.397599999999997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946496"/>
        <c:axId val="710946888"/>
      </c:barChart>
      <c:catAx>
        <c:axId val="71094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46888"/>
        <c:crosses val="autoZero"/>
        <c:auto val="1"/>
        <c:lblAlgn val="ctr"/>
        <c:lblOffset val="100"/>
        <c:noMultiLvlLbl val="0"/>
      </c:catAx>
      <c:valAx>
        <c:axId val="71094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94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장유도, ID : H1900220)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28일 14:57:12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2000</v>
      </c>
      <c r="C6" s="59">
        <f>'DRIs DATA 입력'!C6</f>
        <v>4532.4390000000003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235.10345000000001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88.853890000000007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60.752000000000002</v>
      </c>
      <c r="G8" s="59">
        <f>'DRIs DATA 입력'!G8</f>
        <v>14.82</v>
      </c>
      <c r="H8" s="59">
        <f>'DRIs DATA 입력'!H8</f>
        <v>24.428000000000001</v>
      </c>
      <c r="I8" s="46"/>
      <c r="J8" s="59" t="s">
        <v>216</v>
      </c>
      <c r="K8" s="59">
        <f>'DRIs DATA 입력'!K8</f>
        <v>18.568999999999999</v>
      </c>
      <c r="L8" s="59">
        <f>'DRIs DATA 입력'!L8</f>
        <v>16.044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2753.6704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91.293549999999996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32.219085999999997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1380.8177000000001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536.29960000000005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5.6733630000000002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5.2240859999999998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57.381019999999999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16.919754000000001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2093.1453000000001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42.397599999999997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7.5226829999999998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5.0058727000000003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2042.155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3647.9252999999999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29048.886999999999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10926.663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389.85937999999999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413.08044000000001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58.702840000000002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39.138233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2187.6154999999999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3.1266889999999999E-2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8.5836790000000001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486.59140000000002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287.33864999999997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290</v>
      </c>
      <c r="B1" s="61" t="s">
        <v>291</v>
      </c>
      <c r="G1" s="62" t="s">
        <v>292</v>
      </c>
      <c r="H1" s="61" t="s">
        <v>293</v>
      </c>
    </row>
    <row r="3" spans="1:27" x14ac:dyDescent="0.4">
      <c r="A3" s="71" t="s">
        <v>294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295</v>
      </c>
      <c r="B4" s="69"/>
      <c r="C4" s="69"/>
      <c r="E4" s="66" t="s">
        <v>296</v>
      </c>
      <c r="F4" s="67"/>
      <c r="G4" s="67"/>
      <c r="H4" s="68"/>
      <c r="J4" s="66" t="s">
        <v>297</v>
      </c>
      <c r="K4" s="67"/>
      <c r="L4" s="68"/>
      <c r="N4" s="69" t="s">
        <v>298</v>
      </c>
      <c r="O4" s="69"/>
      <c r="P4" s="69"/>
      <c r="Q4" s="69"/>
      <c r="R4" s="69"/>
      <c r="S4" s="69"/>
      <c r="U4" s="69" t="s">
        <v>299</v>
      </c>
      <c r="V4" s="69"/>
      <c r="W4" s="69"/>
      <c r="X4" s="69"/>
      <c r="Y4" s="69"/>
      <c r="Z4" s="69"/>
    </row>
    <row r="5" spans="1:27" x14ac:dyDescent="0.4">
      <c r="A5" s="65"/>
      <c r="B5" s="65" t="s">
        <v>275</v>
      </c>
      <c r="C5" s="65" t="s">
        <v>276</v>
      </c>
      <c r="E5" s="65"/>
      <c r="F5" s="65" t="s">
        <v>300</v>
      </c>
      <c r="G5" s="65" t="s">
        <v>301</v>
      </c>
      <c r="H5" s="65" t="s">
        <v>298</v>
      </c>
      <c r="J5" s="65"/>
      <c r="K5" s="65" t="s">
        <v>277</v>
      </c>
      <c r="L5" s="65" t="s">
        <v>278</v>
      </c>
      <c r="N5" s="65"/>
      <c r="O5" s="65" t="s">
        <v>279</v>
      </c>
      <c r="P5" s="65" t="s">
        <v>280</v>
      </c>
      <c r="Q5" s="65" t="s">
        <v>281</v>
      </c>
      <c r="R5" s="65" t="s">
        <v>282</v>
      </c>
      <c r="S5" s="65" t="s">
        <v>276</v>
      </c>
      <c r="U5" s="65"/>
      <c r="V5" s="65" t="s">
        <v>279</v>
      </c>
      <c r="W5" s="65" t="s">
        <v>280</v>
      </c>
      <c r="X5" s="65" t="s">
        <v>281</v>
      </c>
      <c r="Y5" s="65" t="s">
        <v>282</v>
      </c>
      <c r="Z5" s="65" t="s">
        <v>276</v>
      </c>
    </row>
    <row r="6" spans="1:27" x14ac:dyDescent="0.4">
      <c r="A6" s="65" t="s">
        <v>295</v>
      </c>
      <c r="B6" s="65">
        <v>2000</v>
      </c>
      <c r="C6" s="65">
        <v>4532.4390000000003</v>
      </c>
      <c r="E6" s="65" t="s">
        <v>283</v>
      </c>
      <c r="F6" s="65">
        <v>55</v>
      </c>
      <c r="G6" s="65">
        <v>15</v>
      </c>
      <c r="H6" s="65">
        <v>7</v>
      </c>
      <c r="J6" s="65" t="s">
        <v>283</v>
      </c>
      <c r="K6" s="65">
        <v>0.1</v>
      </c>
      <c r="L6" s="65">
        <v>4</v>
      </c>
      <c r="N6" s="65" t="s">
        <v>284</v>
      </c>
      <c r="O6" s="65">
        <v>45</v>
      </c>
      <c r="P6" s="65">
        <v>55</v>
      </c>
      <c r="Q6" s="65">
        <v>0</v>
      </c>
      <c r="R6" s="65">
        <v>0</v>
      </c>
      <c r="S6" s="65">
        <v>235.10345000000001</v>
      </c>
      <c r="U6" s="65" t="s">
        <v>285</v>
      </c>
      <c r="V6" s="65">
        <v>0</v>
      </c>
      <c r="W6" s="65">
        <v>0</v>
      </c>
      <c r="X6" s="65">
        <v>25</v>
      </c>
      <c r="Y6" s="65">
        <v>0</v>
      </c>
      <c r="Z6" s="65">
        <v>88.853890000000007</v>
      </c>
    </row>
    <row r="7" spans="1:27" x14ac:dyDescent="0.4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4">
      <c r="E8" s="65" t="s">
        <v>287</v>
      </c>
      <c r="F8" s="65">
        <v>60.752000000000002</v>
      </c>
      <c r="G8" s="65">
        <v>14.82</v>
      </c>
      <c r="H8" s="65">
        <v>24.428000000000001</v>
      </c>
      <c r="J8" s="65" t="s">
        <v>287</v>
      </c>
      <c r="K8" s="65">
        <v>18.568999999999999</v>
      </c>
      <c r="L8" s="65">
        <v>16.044</v>
      </c>
    </row>
    <row r="13" spans="1:27" x14ac:dyDescent="0.4">
      <c r="A13" s="70" t="s">
        <v>302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303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 x14ac:dyDescent="0.4">
      <c r="A15" s="65"/>
      <c r="B15" s="65" t="s">
        <v>307</v>
      </c>
      <c r="C15" s="65" t="s">
        <v>308</v>
      </c>
      <c r="D15" s="65" t="s">
        <v>309</v>
      </c>
      <c r="E15" s="65" t="s">
        <v>310</v>
      </c>
      <c r="F15" s="65" t="s">
        <v>311</v>
      </c>
      <c r="H15" s="65"/>
      <c r="I15" s="65" t="s">
        <v>307</v>
      </c>
      <c r="J15" s="65" t="s">
        <v>308</v>
      </c>
      <c r="K15" s="65" t="s">
        <v>309</v>
      </c>
      <c r="L15" s="65" t="s">
        <v>310</v>
      </c>
      <c r="M15" s="65" t="s">
        <v>311</v>
      </c>
      <c r="O15" s="65"/>
      <c r="P15" s="65" t="s">
        <v>307</v>
      </c>
      <c r="Q15" s="65" t="s">
        <v>308</v>
      </c>
      <c r="R15" s="65" t="s">
        <v>309</v>
      </c>
      <c r="S15" s="65" t="s">
        <v>310</v>
      </c>
      <c r="T15" s="65" t="s">
        <v>311</v>
      </c>
      <c r="V15" s="65"/>
      <c r="W15" s="65" t="s">
        <v>307</v>
      </c>
      <c r="X15" s="65" t="s">
        <v>308</v>
      </c>
      <c r="Y15" s="65" t="s">
        <v>309</v>
      </c>
      <c r="Z15" s="65" t="s">
        <v>310</v>
      </c>
      <c r="AA15" s="65" t="s">
        <v>311</v>
      </c>
    </row>
    <row r="16" spans="1:27" x14ac:dyDescent="0.4">
      <c r="A16" s="65" t="s">
        <v>312</v>
      </c>
      <c r="B16" s="65">
        <v>500</v>
      </c>
      <c r="C16" s="65">
        <v>700</v>
      </c>
      <c r="D16" s="65">
        <v>0</v>
      </c>
      <c r="E16" s="65">
        <v>3000</v>
      </c>
      <c r="F16" s="65">
        <v>2753.6704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91.293549999999996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32.219085999999997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1380.8177000000001</v>
      </c>
    </row>
    <row r="23" spans="1:62" x14ac:dyDescent="0.4">
      <c r="A23" s="70" t="s">
        <v>313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314</v>
      </c>
      <c r="B24" s="69"/>
      <c r="C24" s="69"/>
      <c r="D24" s="69"/>
      <c r="E24" s="69"/>
      <c r="F24" s="69"/>
      <c r="H24" s="69" t="s">
        <v>315</v>
      </c>
      <c r="I24" s="69"/>
      <c r="J24" s="69"/>
      <c r="K24" s="69"/>
      <c r="L24" s="69"/>
      <c r="M24" s="69"/>
      <c r="O24" s="69" t="s">
        <v>316</v>
      </c>
      <c r="P24" s="69"/>
      <c r="Q24" s="69"/>
      <c r="R24" s="69"/>
      <c r="S24" s="69"/>
      <c r="T24" s="69"/>
      <c r="V24" s="69" t="s">
        <v>317</v>
      </c>
      <c r="W24" s="69"/>
      <c r="X24" s="69"/>
      <c r="Y24" s="69"/>
      <c r="Z24" s="69"/>
      <c r="AA24" s="69"/>
      <c r="AC24" s="69" t="s">
        <v>318</v>
      </c>
      <c r="AD24" s="69"/>
      <c r="AE24" s="69"/>
      <c r="AF24" s="69"/>
      <c r="AG24" s="69"/>
      <c r="AH24" s="69"/>
      <c r="AJ24" s="69" t="s">
        <v>319</v>
      </c>
      <c r="AK24" s="69"/>
      <c r="AL24" s="69"/>
      <c r="AM24" s="69"/>
      <c r="AN24" s="69"/>
      <c r="AO24" s="69"/>
      <c r="AQ24" s="69" t="s">
        <v>320</v>
      </c>
      <c r="AR24" s="69"/>
      <c r="AS24" s="69"/>
      <c r="AT24" s="69"/>
      <c r="AU24" s="69"/>
      <c r="AV24" s="69"/>
      <c r="AX24" s="69" t="s">
        <v>321</v>
      </c>
      <c r="AY24" s="69"/>
      <c r="AZ24" s="69"/>
      <c r="BA24" s="69"/>
      <c r="BB24" s="69"/>
      <c r="BC24" s="69"/>
      <c r="BE24" s="69" t="s">
        <v>322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307</v>
      </c>
      <c r="C25" s="65" t="s">
        <v>308</v>
      </c>
      <c r="D25" s="65" t="s">
        <v>309</v>
      </c>
      <c r="E25" s="65" t="s">
        <v>310</v>
      </c>
      <c r="F25" s="65" t="s">
        <v>311</v>
      </c>
      <c r="H25" s="65"/>
      <c r="I25" s="65" t="s">
        <v>307</v>
      </c>
      <c r="J25" s="65" t="s">
        <v>308</v>
      </c>
      <c r="K25" s="65" t="s">
        <v>309</v>
      </c>
      <c r="L25" s="65" t="s">
        <v>310</v>
      </c>
      <c r="M25" s="65" t="s">
        <v>311</v>
      </c>
      <c r="O25" s="65"/>
      <c r="P25" s="65" t="s">
        <v>307</v>
      </c>
      <c r="Q25" s="65" t="s">
        <v>308</v>
      </c>
      <c r="R25" s="65" t="s">
        <v>309</v>
      </c>
      <c r="S25" s="65" t="s">
        <v>310</v>
      </c>
      <c r="T25" s="65" t="s">
        <v>311</v>
      </c>
      <c r="V25" s="65"/>
      <c r="W25" s="65" t="s">
        <v>307</v>
      </c>
      <c r="X25" s="65" t="s">
        <v>308</v>
      </c>
      <c r="Y25" s="65" t="s">
        <v>309</v>
      </c>
      <c r="Z25" s="65" t="s">
        <v>310</v>
      </c>
      <c r="AA25" s="65" t="s">
        <v>311</v>
      </c>
      <c r="AC25" s="65"/>
      <c r="AD25" s="65" t="s">
        <v>307</v>
      </c>
      <c r="AE25" s="65" t="s">
        <v>308</v>
      </c>
      <c r="AF25" s="65" t="s">
        <v>309</v>
      </c>
      <c r="AG25" s="65" t="s">
        <v>310</v>
      </c>
      <c r="AH25" s="65" t="s">
        <v>311</v>
      </c>
      <c r="AJ25" s="65"/>
      <c r="AK25" s="65" t="s">
        <v>307</v>
      </c>
      <c r="AL25" s="65" t="s">
        <v>308</v>
      </c>
      <c r="AM25" s="65" t="s">
        <v>309</v>
      </c>
      <c r="AN25" s="65" t="s">
        <v>310</v>
      </c>
      <c r="AO25" s="65" t="s">
        <v>311</v>
      </c>
      <c r="AQ25" s="65"/>
      <c r="AR25" s="65" t="s">
        <v>307</v>
      </c>
      <c r="AS25" s="65" t="s">
        <v>308</v>
      </c>
      <c r="AT25" s="65" t="s">
        <v>309</v>
      </c>
      <c r="AU25" s="65" t="s">
        <v>310</v>
      </c>
      <c r="AV25" s="65" t="s">
        <v>311</v>
      </c>
      <c r="AX25" s="65"/>
      <c r="AY25" s="65" t="s">
        <v>307</v>
      </c>
      <c r="AZ25" s="65" t="s">
        <v>308</v>
      </c>
      <c r="BA25" s="65" t="s">
        <v>309</v>
      </c>
      <c r="BB25" s="65" t="s">
        <v>310</v>
      </c>
      <c r="BC25" s="65" t="s">
        <v>311</v>
      </c>
      <c r="BE25" s="65"/>
      <c r="BF25" s="65" t="s">
        <v>307</v>
      </c>
      <c r="BG25" s="65" t="s">
        <v>308</v>
      </c>
      <c r="BH25" s="65" t="s">
        <v>309</v>
      </c>
      <c r="BI25" s="65" t="s">
        <v>310</v>
      </c>
      <c r="BJ25" s="65" t="s">
        <v>311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536.29960000000005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5.6733630000000002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5.2240859999999998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57.381019999999999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16.919754000000001</v>
      </c>
      <c r="AJ26" s="65" t="s">
        <v>323</v>
      </c>
      <c r="AK26" s="65">
        <v>320</v>
      </c>
      <c r="AL26" s="65">
        <v>400</v>
      </c>
      <c r="AM26" s="65">
        <v>0</v>
      </c>
      <c r="AN26" s="65">
        <v>1000</v>
      </c>
      <c r="AO26" s="65">
        <v>2093.1453000000001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42.397599999999997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7.5226829999999998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5.0058727000000003</v>
      </c>
    </row>
    <row r="33" spans="1:68" x14ac:dyDescent="0.4">
      <c r="A33" s="70" t="s">
        <v>324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325</v>
      </c>
      <c r="B34" s="69"/>
      <c r="C34" s="69"/>
      <c r="D34" s="69"/>
      <c r="E34" s="69"/>
      <c r="F34" s="69"/>
      <c r="H34" s="69" t="s">
        <v>326</v>
      </c>
      <c r="I34" s="69"/>
      <c r="J34" s="69"/>
      <c r="K34" s="69"/>
      <c r="L34" s="69"/>
      <c r="M34" s="69"/>
      <c r="O34" s="69" t="s">
        <v>327</v>
      </c>
      <c r="P34" s="69"/>
      <c r="Q34" s="69"/>
      <c r="R34" s="69"/>
      <c r="S34" s="69"/>
      <c r="T34" s="69"/>
      <c r="V34" s="69" t="s">
        <v>328</v>
      </c>
      <c r="W34" s="69"/>
      <c r="X34" s="69"/>
      <c r="Y34" s="69"/>
      <c r="Z34" s="69"/>
      <c r="AA34" s="69"/>
      <c r="AC34" s="69" t="s">
        <v>329</v>
      </c>
      <c r="AD34" s="69"/>
      <c r="AE34" s="69"/>
      <c r="AF34" s="69"/>
      <c r="AG34" s="69"/>
      <c r="AH34" s="69"/>
      <c r="AJ34" s="69" t="s">
        <v>330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307</v>
      </c>
      <c r="C35" s="65" t="s">
        <v>308</v>
      </c>
      <c r="D35" s="65" t="s">
        <v>309</v>
      </c>
      <c r="E35" s="65" t="s">
        <v>310</v>
      </c>
      <c r="F35" s="65" t="s">
        <v>311</v>
      </c>
      <c r="H35" s="65"/>
      <c r="I35" s="65" t="s">
        <v>307</v>
      </c>
      <c r="J35" s="65" t="s">
        <v>308</v>
      </c>
      <c r="K35" s="65" t="s">
        <v>309</v>
      </c>
      <c r="L35" s="65" t="s">
        <v>310</v>
      </c>
      <c r="M35" s="65" t="s">
        <v>311</v>
      </c>
      <c r="O35" s="65"/>
      <c r="P35" s="65" t="s">
        <v>307</v>
      </c>
      <c r="Q35" s="65" t="s">
        <v>308</v>
      </c>
      <c r="R35" s="65" t="s">
        <v>309</v>
      </c>
      <c r="S35" s="65" t="s">
        <v>310</v>
      </c>
      <c r="T35" s="65" t="s">
        <v>311</v>
      </c>
      <c r="V35" s="65"/>
      <c r="W35" s="65" t="s">
        <v>307</v>
      </c>
      <c r="X35" s="65" t="s">
        <v>308</v>
      </c>
      <c r="Y35" s="65" t="s">
        <v>309</v>
      </c>
      <c r="Z35" s="65" t="s">
        <v>310</v>
      </c>
      <c r="AA35" s="65" t="s">
        <v>311</v>
      </c>
      <c r="AC35" s="65"/>
      <c r="AD35" s="65" t="s">
        <v>307</v>
      </c>
      <c r="AE35" s="65" t="s">
        <v>308</v>
      </c>
      <c r="AF35" s="65" t="s">
        <v>309</v>
      </c>
      <c r="AG35" s="65" t="s">
        <v>310</v>
      </c>
      <c r="AH35" s="65" t="s">
        <v>311</v>
      </c>
      <c r="AJ35" s="65"/>
      <c r="AK35" s="65" t="s">
        <v>307</v>
      </c>
      <c r="AL35" s="65" t="s">
        <v>308</v>
      </c>
      <c r="AM35" s="65" t="s">
        <v>309</v>
      </c>
      <c r="AN35" s="65" t="s">
        <v>310</v>
      </c>
      <c r="AO35" s="65" t="s">
        <v>311</v>
      </c>
    </row>
    <row r="36" spans="1:68" x14ac:dyDescent="0.4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2042.155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3647.9252999999999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29048.886999999999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10926.663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389.85937999999999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413.08044000000001</v>
      </c>
    </row>
    <row r="43" spans="1:68" x14ac:dyDescent="0.4">
      <c r="A43" s="70" t="s">
        <v>331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332</v>
      </c>
      <c r="B44" s="69"/>
      <c r="C44" s="69"/>
      <c r="D44" s="69"/>
      <c r="E44" s="69"/>
      <c r="F44" s="69"/>
      <c r="H44" s="69" t="s">
        <v>333</v>
      </c>
      <c r="I44" s="69"/>
      <c r="J44" s="69"/>
      <c r="K44" s="69"/>
      <c r="L44" s="69"/>
      <c r="M44" s="69"/>
      <c r="O44" s="69" t="s">
        <v>334</v>
      </c>
      <c r="P44" s="69"/>
      <c r="Q44" s="69"/>
      <c r="R44" s="69"/>
      <c r="S44" s="69"/>
      <c r="T44" s="69"/>
      <c r="V44" s="69" t="s">
        <v>335</v>
      </c>
      <c r="W44" s="69"/>
      <c r="X44" s="69"/>
      <c r="Y44" s="69"/>
      <c r="Z44" s="69"/>
      <c r="AA44" s="69"/>
      <c r="AC44" s="69" t="s">
        <v>336</v>
      </c>
      <c r="AD44" s="69"/>
      <c r="AE44" s="69"/>
      <c r="AF44" s="69"/>
      <c r="AG44" s="69"/>
      <c r="AH44" s="69"/>
      <c r="AJ44" s="69" t="s">
        <v>337</v>
      </c>
      <c r="AK44" s="69"/>
      <c r="AL44" s="69"/>
      <c r="AM44" s="69"/>
      <c r="AN44" s="69"/>
      <c r="AO44" s="69"/>
      <c r="AQ44" s="69" t="s">
        <v>338</v>
      </c>
      <c r="AR44" s="69"/>
      <c r="AS44" s="69"/>
      <c r="AT44" s="69"/>
      <c r="AU44" s="69"/>
      <c r="AV44" s="69"/>
      <c r="AX44" s="69" t="s">
        <v>339</v>
      </c>
      <c r="AY44" s="69"/>
      <c r="AZ44" s="69"/>
      <c r="BA44" s="69"/>
      <c r="BB44" s="69"/>
      <c r="BC44" s="69"/>
      <c r="BE44" s="69" t="s">
        <v>340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307</v>
      </c>
      <c r="C45" s="65" t="s">
        <v>308</v>
      </c>
      <c r="D45" s="65" t="s">
        <v>309</v>
      </c>
      <c r="E45" s="65" t="s">
        <v>310</v>
      </c>
      <c r="F45" s="65" t="s">
        <v>311</v>
      </c>
      <c r="H45" s="65"/>
      <c r="I45" s="65" t="s">
        <v>307</v>
      </c>
      <c r="J45" s="65" t="s">
        <v>308</v>
      </c>
      <c r="K45" s="65" t="s">
        <v>309</v>
      </c>
      <c r="L45" s="65" t="s">
        <v>310</v>
      </c>
      <c r="M45" s="65" t="s">
        <v>311</v>
      </c>
      <c r="O45" s="65"/>
      <c r="P45" s="65" t="s">
        <v>307</v>
      </c>
      <c r="Q45" s="65" t="s">
        <v>308</v>
      </c>
      <c r="R45" s="65" t="s">
        <v>309</v>
      </c>
      <c r="S45" s="65" t="s">
        <v>310</v>
      </c>
      <c r="T45" s="65" t="s">
        <v>311</v>
      </c>
      <c r="V45" s="65"/>
      <c r="W45" s="65" t="s">
        <v>307</v>
      </c>
      <c r="X45" s="65" t="s">
        <v>308</v>
      </c>
      <c r="Y45" s="65" t="s">
        <v>309</v>
      </c>
      <c r="Z45" s="65" t="s">
        <v>310</v>
      </c>
      <c r="AA45" s="65" t="s">
        <v>311</v>
      </c>
      <c r="AC45" s="65"/>
      <c r="AD45" s="65" t="s">
        <v>307</v>
      </c>
      <c r="AE45" s="65" t="s">
        <v>308</v>
      </c>
      <c r="AF45" s="65" t="s">
        <v>309</v>
      </c>
      <c r="AG45" s="65" t="s">
        <v>310</v>
      </c>
      <c r="AH45" s="65" t="s">
        <v>311</v>
      </c>
      <c r="AJ45" s="65"/>
      <c r="AK45" s="65" t="s">
        <v>307</v>
      </c>
      <c r="AL45" s="65" t="s">
        <v>308</v>
      </c>
      <c r="AM45" s="65" t="s">
        <v>309</v>
      </c>
      <c r="AN45" s="65" t="s">
        <v>310</v>
      </c>
      <c r="AO45" s="65" t="s">
        <v>311</v>
      </c>
      <c r="AQ45" s="65"/>
      <c r="AR45" s="65" t="s">
        <v>307</v>
      </c>
      <c r="AS45" s="65" t="s">
        <v>308</v>
      </c>
      <c r="AT45" s="65" t="s">
        <v>309</v>
      </c>
      <c r="AU45" s="65" t="s">
        <v>310</v>
      </c>
      <c r="AV45" s="65" t="s">
        <v>311</v>
      </c>
      <c r="AX45" s="65"/>
      <c r="AY45" s="65" t="s">
        <v>307</v>
      </c>
      <c r="AZ45" s="65" t="s">
        <v>308</v>
      </c>
      <c r="BA45" s="65" t="s">
        <v>309</v>
      </c>
      <c r="BB45" s="65" t="s">
        <v>310</v>
      </c>
      <c r="BC45" s="65" t="s">
        <v>311</v>
      </c>
      <c r="BE45" s="65"/>
      <c r="BF45" s="65" t="s">
        <v>307</v>
      </c>
      <c r="BG45" s="65" t="s">
        <v>308</v>
      </c>
      <c r="BH45" s="65" t="s">
        <v>309</v>
      </c>
      <c r="BI45" s="65" t="s">
        <v>310</v>
      </c>
      <c r="BJ45" s="65" t="s">
        <v>311</v>
      </c>
    </row>
    <row r="46" spans="1:68" x14ac:dyDescent="0.4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58.702840000000002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39.138233</v>
      </c>
      <c r="O46" s="65" t="s">
        <v>341</v>
      </c>
      <c r="P46" s="65">
        <v>600</v>
      </c>
      <c r="Q46" s="65">
        <v>800</v>
      </c>
      <c r="R46" s="65">
        <v>0</v>
      </c>
      <c r="S46" s="65">
        <v>10000</v>
      </c>
      <c r="T46" s="65">
        <v>2187.6154999999999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3.1266889999999999E-2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8.5836790000000001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486.59140000000002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287.33864999999997</v>
      </c>
      <c r="AX46" s="65" t="s">
        <v>342</v>
      </c>
      <c r="AY46" s="65"/>
      <c r="AZ46" s="65"/>
      <c r="BA46" s="65"/>
      <c r="BB46" s="65"/>
      <c r="BC46" s="65"/>
      <c r="BE46" s="65" t="s">
        <v>343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344</v>
      </c>
      <c r="B2" s="61" t="s">
        <v>345</v>
      </c>
      <c r="C2" s="61" t="s">
        <v>288</v>
      </c>
      <c r="D2" s="61">
        <v>67</v>
      </c>
      <c r="E2" s="61">
        <v>4532.4390000000003</v>
      </c>
      <c r="F2" s="61">
        <v>584.69579999999996</v>
      </c>
      <c r="G2" s="61">
        <v>142.63355999999999</v>
      </c>
      <c r="H2" s="61">
        <v>84.529089999999997</v>
      </c>
      <c r="I2" s="61">
        <v>58.104458000000001</v>
      </c>
      <c r="J2" s="61">
        <v>235.10345000000001</v>
      </c>
      <c r="K2" s="61">
        <v>92.338263999999995</v>
      </c>
      <c r="L2" s="61">
        <v>142.76519999999999</v>
      </c>
      <c r="M2" s="61">
        <v>88.853890000000007</v>
      </c>
      <c r="N2" s="61">
        <v>6.7217339999999997</v>
      </c>
      <c r="O2" s="61">
        <v>48.424934</v>
      </c>
      <c r="P2" s="61">
        <v>2892.58</v>
      </c>
      <c r="Q2" s="61">
        <v>117.22177000000001</v>
      </c>
      <c r="R2" s="61">
        <v>2753.6704</v>
      </c>
      <c r="S2" s="61">
        <v>454.06310000000002</v>
      </c>
      <c r="T2" s="61">
        <v>27595.282999999999</v>
      </c>
      <c r="U2" s="61">
        <v>32.219085999999997</v>
      </c>
      <c r="V2" s="61">
        <v>91.293549999999996</v>
      </c>
      <c r="W2" s="61">
        <v>1380.8177000000001</v>
      </c>
      <c r="X2" s="61">
        <v>536.29960000000005</v>
      </c>
      <c r="Y2" s="61">
        <v>5.6733630000000002</v>
      </c>
      <c r="Z2" s="61">
        <v>5.2240859999999998</v>
      </c>
      <c r="AA2" s="61">
        <v>57.381019999999999</v>
      </c>
      <c r="AB2" s="61">
        <v>16.919754000000001</v>
      </c>
      <c r="AC2" s="61">
        <v>2093.1453000000001</v>
      </c>
      <c r="AD2" s="61">
        <v>42.397599999999997</v>
      </c>
      <c r="AE2" s="61">
        <v>7.5226829999999998</v>
      </c>
      <c r="AF2" s="61">
        <v>5.0058727000000003</v>
      </c>
      <c r="AG2" s="61">
        <v>2042.155</v>
      </c>
      <c r="AH2" s="61">
        <v>1245.971</v>
      </c>
      <c r="AI2" s="61">
        <v>796.18413999999996</v>
      </c>
      <c r="AJ2" s="61">
        <v>3647.9252999999999</v>
      </c>
      <c r="AK2" s="61">
        <v>29048.886999999999</v>
      </c>
      <c r="AL2" s="61">
        <v>389.85937999999999</v>
      </c>
      <c r="AM2" s="61">
        <v>10926.663</v>
      </c>
      <c r="AN2" s="61">
        <v>413.08044000000001</v>
      </c>
      <c r="AO2" s="61">
        <v>58.702840000000002</v>
      </c>
      <c r="AP2" s="61">
        <v>42.882145000000001</v>
      </c>
      <c r="AQ2" s="61">
        <v>15.820695000000001</v>
      </c>
      <c r="AR2" s="61">
        <v>39.138233</v>
      </c>
      <c r="AS2" s="61">
        <v>2187.6154999999999</v>
      </c>
      <c r="AT2" s="61">
        <v>3.1266889999999999E-2</v>
      </c>
      <c r="AU2" s="61">
        <v>8.5836790000000001</v>
      </c>
      <c r="AV2" s="61">
        <v>486.59140000000002</v>
      </c>
      <c r="AW2" s="61">
        <v>287.33864999999997</v>
      </c>
      <c r="AX2" s="61">
        <v>0.87962910000000005</v>
      </c>
      <c r="AY2" s="61">
        <v>3.487368</v>
      </c>
      <c r="AZ2" s="61">
        <v>1057.6908000000001</v>
      </c>
      <c r="BA2" s="61">
        <v>203.27242000000001</v>
      </c>
      <c r="BB2" s="61">
        <v>59.745426000000002</v>
      </c>
      <c r="BC2" s="61">
        <v>83.978149999999999</v>
      </c>
      <c r="BD2" s="61">
        <v>59.512238000000004</v>
      </c>
      <c r="BE2" s="61">
        <v>5.0016512999999998</v>
      </c>
      <c r="BF2" s="61">
        <v>8.6702480000000008</v>
      </c>
      <c r="BG2" s="61">
        <v>0</v>
      </c>
      <c r="BH2" s="61">
        <v>4.2924512999999997E-3</v>
      </c>
      <c r="BI2" s="61">
        <v>3.9756247000000003E-3</v>
      </c>
      <c r="BJ2" s="61">
        <v>5.0482444000000001E-2</v>
      </c>
      <c r="BK2" s="61">
        <v>0</v>
      </c>
      <c r="BL2" s="61">
        <v>0.83073470000000005</v>
      </c>
      <c r="BM2" s="61">
        <v>22.190666</v>
      </c>
      <c r="BN2" s="61">
        <v>3.6793458000000001</v>
      </c>
      <c r="BO2" s="61">
        <v>243.55072000000001</v>
      </c>
      <c r="BP2" s="61">
        <v>60.280929999999998</v>
      </c>
      <c r="BQ2" s="61">
        <v>73.339190000000002</v>
      </c>
      <c r="BR2" s="61">
        <v>280.60239999999999</v>
      </c>
      <c r="BS2" s="61">
        <v>73.090010000000007</v>
      </c>
      <c r="BT2" s="61">
        <v>46.001609999999999</v>
      </c>
      <c r="BU2" s="61">
        <v>0.41459980000000002</v>
      </c>
      <c r="BV2" s="61">
        <v>1.1895419</v>
      </c>
      <c r="BW2" s="61">
        <v>3.5005411999999998</v>
      </c>
      <c r="BX2" s="61">
        <v>10.253022</v>
      </c>
      <c r="BY2" s="61">
        <v>0.86492999999999998</v>
      </c>
      <c r="BZ2" s="61">
        <v>1.7399333E-3</v>
      </c>
      <c r="CA2" s="61">
        <v>3.7011926000000002</v>
      </c>
      <c r="CB2" s="61">
        <v>0.77876239999999997</v>
      </c>
      <c r="CC2" s="61">
        <v>3.0825307</v>
      </c>
      <c r="CD2" s="61">
        <v>24.124345999999999</v>
      </c>
      <c r="CE2" s="61">
        <v>9.4902100000000003E-2</v>
      </c>
      <c r="CF2" s="61">
        <v>5.0070819999999996</v>
      </c>
      <c r="CG2" s="61">
        <v>0</v>
      </c>
      <c r="CH2" s="61">
        <v>0.86949069999999995</v>
      </c>
      <c r="CI2" s="61">
        <v>6.1401262999999998E-2</v>
      </c>
      <c r="CJ2" s="61">
        <v>44.676723000000003</v>
      </c>
      <c r="CK2" s="61">
        <v>1.9189108E-2</v>
      </c>
      <c r="CL2" s="61">
        <v>4.6453223000000001</v>
      </c>
      <c r="CM2" s="61">
        <v>21.23498</v>
      </c>
      <c r="CN2" s="61">
        <v>8234.9290000000001</v>
      </c>
      <c r="CO2" s="61">
        <v>14258.601000000001</v>
      </c>
      <c r="CP2" s="61">
        <v>12044.106</v>
      </c>
      <c r="CQ2" s="61">
        <v>4272.7847000000002</v>
      </c>
      <c r="CR2" s="61">
        <v>1834.3215</v>
      </c>
      <c r="CS2" s="61">
        <v>1286.7347</v>
      </c>
      <c r="CT2" s="61">
        <v>7812.9395000000004</v>
      </c>
      <c r="CU2" s="61">
        <v>5532.4480000000003</v>
      </c>
      <c r="CV2" s="61">
        <v>3329.4362999999998</v>
      </c>
      <c r="CW2" s="61">
        <v>6828.05</v>
      </c>
      <c r="CX2" s="61">
        <v>1940.3475000000001</v>
      </c>
      <c r="CY2" s="61">
        <v>9865.19</v>
      </c>
      <c r="CZ2" s="61">
        <v>5750.2725</v>
      </c>
      <c r="DA2" s="61">
        <v>12002.447</v>
      </c>
      <c r="DB2" s="61">
        <v>11261.34</v>
      </c>
      <c r="DC2" s="61">
        <v>16314.788</v>
      </c>
      <c r="DD2" s="61">
        <v>29386.067999999999</v>
      </c>
      <c r="DE2" s="61">
        <v>7616.9859999999999</v>
      </c>
      <c r="DF2" s="61">
        <v>9897.2780000000002</v>
      </c>
      <c r="DG2" s="61">
        <v>6647.1019999999999</v>
      </c>
      <c r="DH2" s="61">
        <v>949.75507000000005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203.27242000000001</v>
      </c>
      <c r="B6">
        <f>BB2</f>
        <v>59.745426000000002</v>
      </c>
      <c r="C6">
        <f>BC2</f>
        <v>83.978149999999999</v>
      </c>
      <c r="D6">
        <f>BD2</f>
        <v>59.512238000000004</v>
      </c>
    </row>
    <row r="7" spans="1:113" x14ac:dyDescent="0.4">
      <c r="B7">
        <f>ROUND(B6/MAX($B$6,$C$6,$D$6),1)</f>
        <v>0.7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19147</v>
      </c>
      <c r="C2" s="56">
        <f ca="1">YEAR(TODAY())-YEAR(B2)+IF(TODAY()&gt;=DATE(YEAR(TODAY()),MONTH(B2),DAY(B2)),0,-1)</f>
        <v>67</v>
      </c>
      <c r="E2" s="52">
        <v>173.1</v>
      </c>
      <c r="F2" s="53" t="s">
        <v>39</v>
      </c>
      <c r="G2" s="52">
        <v>73.099999999999994</v>
      </c>
      <c r="H2" s="51" t="s">
        <v>41</v>
      </c>
      <c r="I2" s="72">
        <f>ROUND(G3/E3^2,1)</f>
        <v>24.4</v>
      </c>
    </row>
    <row r="3" spans="1:9" x14ac:dyDescent="0.4">
      <c r="E3" s="51">
        <f>E2/100</f>
        <v>1.7309999999999999</v>
      </c>
      <c r="F3" s="51" t="s">
        <v>40</v>
      </c>
      <c r="G3" s="51">
        <f>G2</f>
        <v>73.099999999999994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43977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장유도, ID : H1900220)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28일 14:57:12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289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43977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67</v>
      </c>
      <c r="G12" s="137"/>
      <c r="H12" s="137"/>
      <c r="I12" s="137"/>
      <c r="K12" s="128">
        <f>'개인정보 및 신체계측 입력'!E2</f>
        <v>173.1</v>
      </c>
      <c r="L12" s="129"/>
      <c r="M12" s="122">
        <f>'개인정보 및 신체계측 입력'!G2</f>
        <v>73.099999999999994</v>
      </c>
      <c r="N12" s="123"/>
      <c r="O12" s="118" t="s">
        <v>271</v>
      </c>
      <c r="P12" s="112"/>
      <c r="Q12" s="115">
        <f>'개인정보 및 신체계측 입력'!I2</f>
        <v>24.4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장유도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60.752000000000002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14.82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24.428000000000001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16</v>
      </c>
      <c r="L72" s="36" t="s">
        <v>53</v>
      </c>
      <c r="M72" s="36">
        <f>ROUND('DRIs DATA'!K8,1)</f>
        <v>18.600000000000001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367.16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760.78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536.29999999999995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1127.98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255.27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1936.59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587.03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2020-05-28T06:32:18Z</dcterms:modified>
</cp:coreProperties>
</file>