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0812" windowHeight="6516" tabRatio="873" firstSheet="2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<sst xmlns="http://schemas.openxmlformats.org/spreadsheetml/2006/main" count="691" uniqueCount="344">
  <si>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</si>
  <si>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</si>
  <si>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</si>
  <si>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</si>
  <si>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</si>
  <si>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</si>
  <si>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</si>
  <si>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</si>
  <si>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</si>
  <si>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</si>
  <si>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</si>
  <si>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</si>
  <si>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</si>
  <si>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</si>
  <si>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</si>
  <si>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</si>
  <si>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</si>
  <si>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</si>
  <si>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</si>
  <si>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</si>
  <si>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</si>
  <si>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</si>
  <si>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</si>
  <si>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</si>
  <si>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</si>
  <si>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</si>
  <si>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</si>
  <si>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</si>
  <si>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</si>
  <si>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</si>
  <si>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</si>
  <si>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</si>
  <si>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</si>
  <si>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</si>
  <si>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</si>
  <si>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</si>
  <si>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</si>
  <si>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</si>
  <si>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</si>
  <si>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</si>
  <si>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</si>
  <si>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</si>
  <si>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</si>
  <si>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</si>
  <si>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</si>
  <si>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</si>
  <si>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</si>
  <si>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</si>
  <si>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</si>
  <si>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</si>
  <si>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</si>
  <si>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</si>
  <si>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</si>
  <si>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</si>
  <si>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</si>
  <si>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</si>
  <si>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</si>
  <si>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</si>
  <si>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</si>
  <si>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</si>
  <si>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</si>
  <si>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</si>
  <si>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</si>
  <si>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</si>
  <si>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</si>
  <si>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</si>
  <si>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</si>
  <si>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</si>
  <si>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</si>
  <si>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</si>
  <si>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</si>
  <si>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</si>
  <si>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</si>
  <si>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</si>
  <si>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</si>
  <si>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</si>
  <si>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</si>
  <si>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</si>
  <si>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</si>
  <si>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</si>
  <si>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</si>
  <si>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</si>
  <si>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</si>
  <si>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</si>
  <si>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</si>
  <si>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</si>
  <si>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</si>
  <si>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</si>
  <si>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</si>
  <si>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</si>
  <si>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</si>
  <si>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</si>
  <si>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</si>
  <si>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</si>
  <si>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</si>
  <si>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</si>
  <si>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</si>
  <si>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</si>
  <si>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</si>
  <si>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</si>
  <si>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</si>
  <si>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</si>
  <si>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</si>
  <si>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</si>
  <si>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</si>
  <si>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</si>
  <si>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</si>
  <si>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</si>
  <si>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</si>
  <si>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</si>
  <si>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</si>
  <si>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</si>
  <si>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</si>
  <si>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</si>
  <si>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</si>
  <si>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</si>
  <si>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</si>
  <si>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</si>
  <si>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</si>
  <si>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</si>
  <si>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</si>
  <si>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</si>
  <si>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</si>
  <si>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</si>
  <si>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</si>
  <si>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</si>
  <si>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</si>
  <si>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</si>
  <si>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</si>
  <si>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</si>
  <si>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</si>
  <si>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</si>
  <si>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</si>
  <si>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</si>
  <si>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</si>
  <si>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</si>
  <si>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</si>
  <si>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</si>
  <si>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</si>
  <si>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</si>
  <si>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</si>
  <si>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</si>
  <si>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</si>
  <si>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</si>
  <si>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</si>
  <si>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</si>
  <si>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</si>
  <si>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</si>
  <si>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</si>
  <si>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</si>
  <si>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</si>
  <si>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</si>
  <si>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</si>
  <si>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</si>
  <si>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</si>
  <si>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</si>
  <si>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</si>
  <si>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</si>
  <si>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</si>
  <si>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</si>
  <si>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</si>
  <si>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</si>
  <si>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</si>
  <si>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</si>
  <si>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</si>
  <si>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</si>
  <si>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</si>
  <si>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</si>
  <si>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</si>
  <si>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</si>
  <si>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</si>
  <si>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</si>
  <si>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</si>
  <si>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</si>
  <si>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</si>
  <si>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</si>
  <si>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</si>
  <si>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</si>
  <si>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</si>
  <si>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</si>
  <si>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</si>
  <si>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</si>
  <si>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</si>
  <si>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</si>
  <si>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</si>
  <si>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</si>
  <si>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</si>
  <si>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</si>
  <si>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</si>
  <si>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</si>
  <si>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</si>
  <si>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</si>
  <si>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</si>
  <si>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</si>
  <si>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</si>
  <si>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</si>
  <si>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</si>
  <si>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</si>
  <si>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</si>
  <si>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</si>
  <si>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</si>
  <si>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</si>
  <si>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</si>
  <si>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</si>
  <si>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</si>
  <si>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</si>
  <si>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</si>
  <si>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</si>
  <si>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</si>
  <si>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</si>
  <si>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</si>
  <si>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</si>
  <si>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</si>
  <si>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</si>
  <si>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</si>
  <si>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</si>
  <si>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</si>
  <si>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</si>
  <si>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</si>
  <si>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</si>
  <si>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</si>
  <si>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</si>
  <si>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</si>
  <si>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</si>
  <si>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</si>
  <si>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</si>
  <si>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</si>
  <si>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</si>
  <si>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</si>
  <si>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</si>
  <si>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</si>
  <si>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</si>
  <si>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</si>
  <si>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</si>
  <si>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</si>
  <si>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</si>
  <si>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</si>
  <si>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</si>
  <si>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</si>
  <si>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</si>
  <si>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</si>
  <si>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</si>
  <si>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</si>
  <si>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</si>
  <si>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</si>
  <si>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</si>
  <si>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</si>
  <si>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</si>
  <si>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</si>
  <si>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</si>
  <si>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</si>
  <si>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</si>
  <si>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</si>
  <si>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</si>
  <si>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</si>
  <si>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</si>
  <si>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</si>
  <si>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</si>
  <si>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</si>
  <si>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</si>
  <si>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</si>
  <si>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</si>
  <si>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</si>
  <si>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</si>
  <si>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</si>
  <si>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</si>
  <si>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</si>
  <si>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</si>
  <si>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</si>
  <si>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</si>
  <si>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</si>
  <si>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</si>
  <si>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</si>
  <si>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</si>
  <si>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</si>
  <si>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</si>
  <si>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</si>
  <si>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</si>
  <si>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</si>
  <si>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</si>
  <si>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</si>
  <si>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</si>
  <si>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</si>
  <si>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</si>
  <si>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</si>
  <si>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</si>
  <si>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</si>
  <si>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</si>
  <si>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</si>
  <si>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</si>
  <si>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</si>
  <si>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</si>
  <si>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</si>
  <si>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</si>
  <si>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</si>
  <si>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</si>
  <si>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</si>
  <si>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</si>
  <si>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</si>
  <si>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</si>
  <si>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</si>
  <si>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</si>
  <si>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</si>
  <si>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</si>
  <si>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</si>
  <si>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성승현, ID : H1900222)</t>
  </si>
  <si>
    <t>2020년 05월 28일 15:00:10</t>
  </si>
  <si>
    <t>식이섬유</t>
    <phoneticPr fontId="1" type="noConversion"/>
  </si>
  <si>
    <t>섭취량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</si>
  <si>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</si>
  <si>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</si>
  <si>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</si>
  <si>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</si>
  <si>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</si>
  <si>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비타민A(μg RAE/일)</t>
    <phoneticPr fontId="1" type="noConversion"/>
  </si>
  <si>
    <t>티아민</t>
    <phoneticPr fontId="1" type="noConversion"/>
  </si>
  <si>
    <t>비타민B6</t>
    <phoneticPr fontId="1" type="noConversion"/>
  </si>
  <si>
    <t>엽산(μg DFE/일)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</si>
  <si>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</si>
  <si>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</si>
  <si>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</si>
  <si>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</si>
  <si>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</si>
  <si>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</si>
  <si>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</si>
  <si>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</si>
  <si>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</si>
  <si>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</si>
  <si>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</si>
  <si>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</si>
  <si>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</si>
  <si>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</si>
  <si>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</si>
  <si>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</si>
  <si>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</si>
  <si>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</si>
  <si>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</si>
  <si>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</si>
  <si>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</si>
  <si>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</si>
  <si>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</si>
  <si>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</si>
  <si>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H1900222</t>
  </si>
  <si>
    <t>성승현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</si>
</sst>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98.681740000000005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988944"/>
        <c:axId val="716989336"/>
      </c:barChart>
      <c:catAx>
        <c:axId val="71698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989336"/>
        <c:crosses val="autoZero"/>
        <c:auto val="1"/>
        <c:lblAlgn val="ctr"/>
        <c:lblOffset val="100"/>
        <c:noMultiLvlLbl val="0"/>
      </c:catAx>
      <c:valAx>
        <c:axId val="71698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98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2.5093782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0276504"/>
        <c:axId val="720276896"/>
      </c:barChart>
      <c:catAx>
        <c:axId val="720276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0276896"/>
        <c:crosses val="autoZero"/>
        <c:auto val="1"/>
        <c:lblAlgn val="ctr"/>
        <c:lblOffset val="100"/>
        <c:noMultiLvlLbl val="0"/>
      </c:catAx>
      <c:valAx>
        <c:axId val="720276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0276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2.6609327999999999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0277680"/>
        <c:axId val="720278072"/>
      </c:barChart>
      <c:catAx>
        <c:axId val="72027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0278072"/>
        <c:crosses val="autoZero"/>
        <c:auto val="1"/>
        <c:lblAlgn val="ctr"/>
        <c:lblOffset val="100"/>
        <c:noMultiLvlLbl val="0"/>
      </c:catAx>
      <c:valAx>
        <c:axId val="720278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027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1772.0554999999999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0278856"/>
        <c:axId val="720279248"/>
      </c:barChart>
      <c:catAx>
        <c:axId val="720278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0279248"/>
        <c:crosses val="autoZero"/>
        <c:auto val="1"/>
        <c:lblAlgn val="ctr"/>
        <c:lblOffset val="100"/>
        <c:noMultiLvlLbl val="0"/>
      </c:catAx>
      <c:valAx>
        <c:axId val="720279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0278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6159.8022000000001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0345744"/>
        <c:axId val="720346136"/>
      </c:barChart>
      <c:catAx>
        <c:axId val="72034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0346136"/>
        <c:crosses val="autoZero"/>
        <c:auto val="1"/>
        <c:lblAlgn val="ctr"/>
        <c:lblOffset val="100"/>
        <c:noMultiLvlLbl val="0"/>
      </c:catAx>
      <c:valAx>
        <c:axId val="7203461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034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219.40170000000001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0346920"/>
        <c:axId val="720347312"/>
      </c:barChart>
      <c:catAx>
        <c:axId val="72034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0347312"/>
        <c:crosses val="autoZero"/>
        <c:auto val="1"/>
        <c:lblAlgn val="ctr"/>
        <c:lblOffset val="100"/>
        <c:noMultiLvlLbl val="0"/>
      </c:catAx>
      <c:valAx>
        <c:axId val="72034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034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217.6891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0348096"/>
        <c:axId val="720348488"/>
      </c:barChart>
      <c:catAx>
        <c:axId val="72034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0348488"/>
        <c:crosses val="autoZero"/>
        <c:auto val="1"/>
        <c:lblAlgn val="ctr"/>
        <c:lblOffset val="100"/>
        <c:noMultiLvlLbl val="0"/>
      </c:catAx>
      <c:valAx>
        <c:axId val="72034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034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16.256004000000001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0349272"/>
        <c:axId val="720063112"/>
      </c:barChart>
      <c:catAx>
        <c:axId val="720349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0063112"/>
        <c:crosses val="autoZero"/>
        <c:auto val="1"/>
        <c:lblAlgn val="ctr"/>
        <c:lblOffset val="100"/>
        <c:noMultiLvlLbl val="0"/>
      </c:catAx>
      <c:valAx>
        <c:axId val="720063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0349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969.06550000000004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0063896"/>
        <c:axId val="720064288"/>
      </c:barChart>
      <c:catAx>
        <c:axId val="720063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0064288"/>
        <c:crosses val="autoZero"/>
        <c:auto val="1"/>
        <c:lblAlgn val="ctr"/>
        <c:lblOffset val="100"/>
        <c:noMultiLvlLbl val="0"/>
      </c:catAx>
      <c:valAx>
        <c:axId val="7200642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006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7.7529842999999998E-3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0065072"/>
        <c:axId val="720065464"/>
      </c:barChart>
      <c:catAx>
        <c:axId val="72006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0065464"/>
        <c:crosses val="autoZero"/>
        <c:auto val="1"/>
        <c:lblAlgn val="ctr"/>
        <c:lblOffset val="100"/>
        <c:noMultiLvlLbl val="0"/>
      </c:catAx>
      <c:valAx>
        <c:axId val="720065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006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5.9736532999999996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0066248"/>
        <c:axId val="720066640"/>
      </c:barChart>
      <c:catAx>
        <c:axId val="720066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0066640"/>
        <c:crosses val="autoZero"/>
        <c:auto val="1"/>
        <c:lblAlgn val="ctr"/>
        <c:lblOffset val="100"/>
        <c:noMultiLvlLbl val="0"/>
      </c:catAx>
      <c:valAx>
        <c:axId val="720066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0066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57.968822000000003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990120"/>
        <c:axId val="716990512"/>
      </c:barChart>
      <c:catAx>
        <c:axId val="716990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990512"/>
        <c:crosses val="autoZero"/>
        <c:auto val="1"/>
        <c:lblAlgn val="ctr"/>
        <c:lblOffset val="100"/>
        <c:noMultiLvlLbl val="0"/>
      </c:catAx>
      <c:valAx>
        <c:axId val="716990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990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512.25980000000004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0067816"/>
        <c:axId val="720068208"/>
      </c:barChart>
      <c:catAx>
        <c:axId val="720067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0068208"/>
        <c:crosses val="autoZero"/>
        <c:auto val="1"/>
        <c:lblAlgn val="ctr"/>
        <c:lblOffset val="100"/>
        <c:noMultiLvlLbl val="0"/>
      </c:catAx>
      <c:valAx>
        <c:axId val="720068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0067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102.81301000000001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0068600"/>
        <c:axId val="720068992"/>
      </c:barChart>
      <c:catAx>
        <c:axId val="720068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0068992"/>
        <c:crosses val="autoZero"/>
        <c:auto val="1"/>
        <c:lblAlgn val="ctr"/>
        <c:lblOffset val="100"/>
        <c:noMultiLvlLbl val="0"/>
      </c:catAx>
      <c:valAx>
        <c:axId val="720068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006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13.923999999999999</c:v>
                </c:pt>
                <c:pt idx="1">
                  <c:v>15.967000000000001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20069776"/>
        <c:axId val="720070168"/>
      </c:barChart>
      <c:catAx>
        <c:axId val="72006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0070168"/>
        <c:crosses val="autoZero"/>
        <c:auto val="1"/>
        <c:lblAlgn val="ctr"/>
        <c:lblOffset val="100"/>
        <c:noMultiLvlLbl val="0"/>
      </c:catAx>
      <c:valAx>
        <c:axId val="720070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006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11.284955999999999</c:v>
                </c:pt>
                <c:pt idx="1">
                  <c:v>13.700844999999999</c:v>
                </c:pt>
                <c:pt idx="2">
                  <c:v>26.061646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1464.6215999999999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8802288"/>
        <c:axId val="718802680"/>
      </c:barChart>
      <c:catAx>
        <c:axId val="71880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8802680"/>
        <c:crosses val="autoZero"/>
        <c:auto val="1"/>
        <c:lblAlgn val="ctr"/>
        <c:lblOffset val="100"/>
        <c:noMultiLvlLbl val="0"/>
      </c:catAx>
      <c:valAx>
        <c:axId val="718802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880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38.246630000000003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8803464"/>
        <c:axId val="718803856"/>
      </c:barChart>
      <c:catAx>
        <c:axId val="718803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8803856"/>
        <c:crosses val="autoZero"/>
        <c:auto val="1"/>
        <c:lblAlgn val="ctr"/>
        <c:lblOffset val="100"/>
        <c:noMultiLvlLbl val="0"/>
      </c:catAx>
      <c:valAx>
        <c:axId val="718803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880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71.221999999999994</c:v>
                </c:pt>
                <c:pt idx="1">
                  <c:v>9.7780000000000005</c:v>
                </c:pt>
                <c:pt idx="2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18804640"/>
        <c:axId val="718805032"/>
      </c:barChart>
      <c:catAx>
        <c:axId val="71880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8805032"/>
        <c:crosses val="autoZero"/>
        <c:auto val="1"/>
        <c:lblAlgn val="ctr"/>
        <c:lblOffset val="100"/>
        <c:noMultiLvlLbl val="0"/>
      </c:catAx>
      <c:valAx>
        <c:axId val="718805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88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2361.1929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8805816"/>
        <c:axId val="718806208"/>
      </c:barChart>
      <c:catAx>
        <c:axId val="718805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8806208"/>
        <c:crosses val="autoZero"/>
        <c:auto val="1"/>
        <c:lblAlgn val="ctr"/>
        <c:lblOffset val="100"/>
        <c:noMultiLvlLbl val="0"/>
      </c:catAx>
      <c:valAx>
        <c:axId val="718806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880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306.66537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8806992"/>
        <c:axId val="718807384"/>
      </c:barChart>
      <c:catAx>
        <c:axId val="71880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8807384"/>
        <c:crosses val="autoZero"/>
        <c:auto val="1"/>
        <c:lblAlgn val="ctr"/>
        <c:lblOffset val="100"/>
        <c:noMultiLvlLbl val="0"/>
      </c:catAx>
      <c:valAx>
        <c:axId val="718807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880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1146.1355000000001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8808168"/>
        <c:axId val="718808560"/>
      </c:barChart>
      <c:catAx>
        <c:axId val="71880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8808560"/>
        <c:crosses val="autoZero"/>
        <c:auto val="1"/>
        <c:lblAlgn val="ctr"/>
        <c:lblOffset val="100"/>
        <c:noMultiLvlLbl val="0"/>
      </c:catAx>
      <c:valAx>
        <c:axId val="718808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880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2.0893592999999999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7957464"/>
        <c:axId val="717957856"/>
      </c:barChart>
      <c:catAx>
        <c:axId val="71795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7957856"/>
        <c:crosses val="autoZero"/>
        <c:auto val="1"/>
        <c:lblAlgn val="ctr"/>
        <c:lblOffset val="100"/>
        <c:noMultiLvlLbl val="0"/>
      </c:catAx>
      <c:valAx>
        <c:axId val="717957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7957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16548.761999999999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8809344"/>
        <c:axId val="721100640"/>
      </c:barChart>
      <c:catAx>
        <c:axId val="71880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100640"/>
        <c:crosses val="autoZero"/>
        <c:auto val="1"/>
        <c:lblAlgn val="ctr"/>
        <c:lblOffset val="100"/>
        <c:noMultiLvlLbl val="0"/>
      </c:catAx>
      <c:valAx>
        <c:axId val="721100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880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32.249752000000001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1101424"/>
        <c:axId val="721101816"/>
      </c:barChart>
      <c:catAx>
        <c:axId val="72110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101816"/>
        <c:crosses val="autoZero"/>
        <c:auto val="1"/>
        <c:lblAlgn val="ctr"/>
        <c:lblOffset val="100"/>
        <c:noMultiLvlLbl val="0"/>
      </c:catAx>
      <c:valAx>
        <c:axId val="721101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110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2.7335273999999998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1102600"/>
        <c:axId val="721102992"/>
      </c:barChart>
      <c:catAx>
        <c:axId val="721102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102992"/>
        <c:crosses val="autoZero"/>
        <c:auto val="1"/>
        <c:lblAlgn val="ctr"/>
        <c:lblOffset val="100"/>
        <c:noMultiLvlLbl val="0"/>
      </c:catAx>
      <c:valAx>
        <c:axId val="721102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110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903.30470000000003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7958640"/>
        <c:axId val="717959032"/>
      </c:barChart>
      <c:catAx>
        <c:axId val="71795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7959032"/>
        <c:crosses val="autoZero"/>
        <c:auto val="1"/>
        <c:lblAlgn val="ctr"/>
        <c:lblOffset val="100"/>
        <c:noMultiLvlLbl val="0"/>
      </c:catAx>
      <c:valAx>
        <c:axId val="717959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795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2.3444389999999999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7959816"/>
        <c:axId val="717960208"/>
      </c:barChart>
      <c:catAx>
        <c:axId val="717959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7960208"/>
        <c:crosses val="autoZero"/>
        <c:auto val="1"/>
        <c:lblAlgn val="ctr"/>
        <c:lblOffset val="100"/>
        <c:noMultiLvlLbl val="0"/>
      </c:catAx>
      <c:valAx>
        <c:axId val="717960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795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25.191441999999999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7960992"/>
        <c:axId val="718117224"/>
      </c:barChart>
      <c:catAx>
        <c:axId val="71796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8117224"/>
        <c:crosses val="autoZero"/>
        <c:auto val="1"/>
        <c:lblAlgn val="ctr"/>
        <c:lblOffset val="100"/>
        <c:noMultiLvlLbl val="0"/>
      </c:catAx>
      <c:valAx>
        <c:axId val="718117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796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2.7335273999999998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8118008"/>
        <c:axId val="718118400"/>
      </c:barChart>
      <c:catAx>
        <c:axId val="71811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8118400"/>
        <c:crosses val="autoZero"/>
        <c:auto val="1"/>
        <c:lblAlgn val="ctr"/>
        <c:lblOffset val="100"/>
        <c:noMultiLvlLbl val="0"/>
      </c:catAx>
      <c:valAx>
        <c:axId val="718118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811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1279.6965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8119184"/>
        <c:axId val="718119576"/>
      </c:barChart>
      <c:catAx>
        <c:axId val="71811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8119576"/>
        <c:crosses val="autoZero"/>
        <c:auto val="1"/>
        <c:lblAlgn val="ctr"/>
        <c:lblOffset val="100"/>
        <c:noMultiLvlLbl val="0"/>
      </c:catAx>
      <c:valAx>
        <c:axId val="718119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811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16.037293999999999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8120360"/>
        <c:axId val="718120752"/>
      </c:barChart>
      <c:catAx>
        <c:axId val="718120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8120752"/>
        <c:crosses val="autoZero"/>
        <c:auto val="1"/>
        <c:lblAlgn val="ctr"/>
        <c:lblOffset val="100"/>
        <c:noMultiLvlLbl val="0"/>
      </c:catAx>
      <c:valAx>
        <c:axId val="718120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8120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성승현, ID : H1900222)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28일 15:00:10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2361.1929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98.681740000000005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57.968822000000003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71.221999999999994</v>
      </c>
      <c r="G8" s="59">
        <f>'DRIs DATA 입력'!G8</f>
        <v>9.7780000000000005</v>
      </c>
      <c r="H8" s="59">
        <f>'DRIs DATA 입력'!H8</f>
        <v>19</v>
      </c>
      <c r="I8" s="46"/>
      <c r="J8" s="59" t="s">
        <v>216</v>
      </c>
      <c r="K8" s="59">
        <f>'DRIs DATA 입력'!K8</f>
        <v>13.923999999999999</v>
      </c>
      <c r="L8" s="59">
        <f>'DRIs DATA 입력'!L8</f>
        <v>15.967000000000001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1464.6215999999999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38.246630000000003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2.0893592999999999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903.30470000000003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306.66537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3.036206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2.3444389999999999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25.191441999999999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2.7335273999999998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1279.6965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16.037293999999999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2.5093782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2.6609327999999999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1146.1355000000001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1772.0554999999999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16548.761999999999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6159.8022000000001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219.40170000000001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217.6891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32.249752000000001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16.256004000000001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969.06550000000004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7.7529842999999998E-3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5.9736532999999996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512.25980000000004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102.81301000000001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305</v>
      </c>
      <c r="G1" s="62" t="s">
        <v>276</v>
      </c>
      <c r="H1" s="61" t="s">
        <v>306</v>
      </c>
    </row>
    <row r="3" spans="1:27" x14ac:dyDescent="0.4">
      <c r="A3" s="71" t="s">
        <v>277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278</v>
      </c>
      <c r="B4" s="69"/>
      <c r="C4" s="69"/>
      <c r="E4" s="66" t="s">
        <v>279</v>
      </c>
      <c r="F4" s="67"/>
      <c r="G4" s="67"/>
      <c r="H4" s="68"/>
      <c r="J4" s="66" t="s">
        <v>280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307</v>
      </c>
      <c r="V4" s="69"/>
      <c r="W4" s="69"/>
      <c r="X4" s="69"/>
      <c r="Y4" s="69"/>
      <c r="Z4" s="69"/>
    </row>
    <row r="5" spans="1:27" x14ac:dyDescent="0.4">
      <c r="A5" s="65"/>
      <c r="B5" s="65" t="s">
        <v>281</v>
      </c>
      <c r="C5" s="65" t="s">
        <v>308</v>
      </c>
      <c r="E5" s="65"/>
      <c r="F5" s="65" t="s">
        <v>50</v>
      </c>
      <c r="G5" s="65" t="s">
        <v>282</v>
      </c>
      <c r="H5" s="65" t="s">
        <v>46</v>
      </c>
      <c r="J5" s="65"/>
      <c r="K5" s="65" t="s">
        <v>283</v>
      </c>
      <c r="L5" s="65" t="s">
        <v>284</v>
      </c>
      <c r="N5" s="65"/>
      <c r="O5" s="65" t="s">
        <v>285</v>
      </c>
      <c r="P5" s="65" t="s">
        <v>309</v>
      </c>
      <c r="Q5" s="65" t="s">
        <v>286</v>
      </c>
      <c r="R5" s="65" t="s">
        <v>287</v>
      </c>
      <c r="S5" s="65" t="s">
        <v>308</v>
      </c>
      <c r="U5" s="65"/>
      <c r="V5" s="65" t="s">
        <v>285</v>
      </c>
      <c r="W5" s="65" t="s">
        <v>309</v>
      </c>
      <c r="X5" s="65" t="s">
        <v>286</v>
      </c>
      <c r="Y5" s="65" t="s">
        <v>287</v>
      </c>
      <c r="Z5" s="65" t="s">
        <v>308</v>
      </c>
    </row>
    <row r="6" spans="1:27" x14ac:dyDescent="0.4">
      <c r="A6" s="65" t="s">
        <v>278</v>
      </c>
      <c r="B6" s="65">
        <v>2200</v>
      </c>
      <c r="C6" s="65">
        <v>2361.1929</v>
      </c>
      <c r="E6" s="65" t="s">
        <v>310</v>
      </c>
      <c r="F6" s="65">
        <v>55</v>
      </c>
      <c r="G6" s="65">
        <v>15</v>
      </c>
      <c r="H6" s="65">
        <v>7</v>
      </c>
      <c r="J6" s="65" t="s">
        <v>310</v>
      </c>
      <c r="K6" s="65">
        <v>0.1</v>
      </c>
      <c r="L6" s="65">
        <v>4</v>
      </c>
      <c r="N6" s="65" t="s">
        <v>311</v>
      </c>
      <c r="O6" s="65">
        <v>50</v>
      </c>
      <c r="P6" s="65">
        <v>60</v>
      </c>
      <c r="Q6" s="65">
        <v>0</v>
      </c>
      <c r="R6" s="65">
        <v>0</v>
      </c>
      <c r="S6" s="65">
        <v>98.681740000000005</v>
      </c>
      <c r="U6" s="65" t="s">
        <v>312</v>
      </c>
      <c r="V6" s="65">
        <v>0</v>
      </c>
      <c r="W6" s="65">
        <v>0</v>
      </c>
      <c r="X6" s="65">
        <v>25</v>
      </c>
      <c r="Y6" s="65">
        <v>0</v>
      </c>
      <c r="Z6" s="65">
        <v>57.968822000000003</v>
      </c>
    </row>
    <row r="7" spans="1:27" x14ac:dyDescent="0.4">
      <c r="E7" s="65" t="s">
        <v>313</v>
      </c>
      <c r="F7" s="65">
        <v>65</v>
      </c>
      <c r="G7" s="65">
        <v>30</v>
      </c>
      <c r="H7" s="65">
        <v>20</v>
      </c>
      <c r="J7" s="65" t="s">
        <v>313</v>
      </c>
      <c r="K7" s="65">
        <v>1</v>
      </c>
      <c r="L7" s="65">
        <v>10</v>
      </c>
    </row>
    <row r="8" spans="1:27" x14ac:dyDescent="0.4">
      <c r="E8" s="65" t="s">
        <v>288</v>
      </c>
      <c r="F8" s="65">
        <v>71.221999999999994</v>
      </c>
      <c r="G8" s="65">
        <v>9.7780000000000005</v>
      </c>
      <c r="H8" s="65">
        <v>19</v>
      </c>
      <c r="J8" s="65" t="s">
        <v>288</v>
      </c>
      <c r="K8" s="65">
        <v>13.923999999999999</v>
      </c>
      <c r="L8" s="65">
        <v>15.967000000000001</v>
      </c>
    </row>
    <row r="13" spans="1:27" x14ac:dyDescent="0.4">
      <c r="A13" s="70" t="s">
        <v>289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290</v>
      </c>
      <c r="B14" s="69"/>
      <c r="C14" s="69"/>
      <c r="D14" s="69"/>
      <c r="E14" s="69"/>
      <c r="F14" s="69"/>
      <c r="H14" s="69" t="s">
        <v>291</v>
      </c>
      <c r="I14" s="69"/>
      <c r="J14" s="69"/>
      <c r="K14" s="69"/>
      <c r="L14" s="69"/>
      <c r="M14" s="69"/>
      <c r="O14" s="69" t="s">
        <v>292</v>
      </c>
      <c r="P14" s="69"/>
      <c r="Q14" s="69"/>
      <c r="R14" s="69"/>
      <c r="S14" s="69"/>
      <c r="T14" s="69"/>
      <c r="V14" s="69" t="s">
        <v>293</v>
      </c>
      <c r="W14" s="69"/>
      <c r="X14" s="69"/>
      <c r="Y14" s="69"/>
      <c r="Z14" s="69"/>
      <c r="AA14" s="69"/>
    </row>
    <row r="15" spans="1:27" x14ac:dyDescent="0.4">
      <c r="A15" s="65"/>
      <c r="B15" s="65" t="s">
        <v>285</v>
      </c>
      <c r="C15" s="65" t="s">
        <v>309</v>
      </c>
      <c r="D15" s="65" t="s">
        <v>286</v>
      </c>
      <c r="E15" s="65" t="s">
        <v>287</v>
      </c>
      <c r="F15" s="65" t="s">
        <v>308</v>
      </c>
      <c r="H15" s="65"/>
      <c r="I15" s="65" t="s">
        <v>285</v>
      </c>
      <c r="J15" s="65" t="s">
        <v>309</v>
      </c>
      <c r="K15" s="65" t="s">
        <v>286</v>
      </c>
      <c r="L15" s="65" t="s">
        <v>287</v>
      </c>
      <c r="M15" s="65" t="s">
        <v>308</v>
      </c>
      <c r="O15" s="65"/>
      <c r="P15" s="65" t="s">
        <v>285</v>
      </c>
      <c r="Q15" s="65" t="s">
        <v>309</v>
      </c>
      <c r="R15" s="65" t="s">
        <v>286</v>
      </c>
      <c r="S15" s="65" t="s">
        <v>287</v>
      </c>
      <c r="T15" s="65" t="s">
        <v>308</v>
      </c>
      <c r="V15" s="65"/>
      <c r="W15" s="65" t="s">
        <v>285</v>
      </c>
      <c r="X15" s="65" t="s">
        <v>309</v>
      </c>
      <c r="Y15" s="65" t="s">
        <v>286</v>
      </c>
      <c r="Z15" s="65" t="s">
        <v>287</v>
      </c>
      <c r="AA15" s="65" t="s">
        <v>308</v>
      </c>
    </row>
    <row r="16" spans="1:27" x14ac:dyDescent="0.4">
      <c r="A16" s="65" t="s">
        <v>314</v>
      </c>
      <c r="B16" s="65">
        <v>530</v>
      </c>
      <c r="C16" s="65">
        <v>750</v>
      </c>
      <c r="D16" s="65">
        <v>0</v>
      </c>
      <c r="E16" s="65">
        <v>3000</v>
      </c>
      <c r="F16" s="65">
        <v>1464.6215999999999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38.246630000000003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2.0893592999999999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903.30470000000003</v>
      </c>
    </row>
    <row r="23" spans="1:62" x14ac:dyDescent="0.4">
      <c r="A23" s="70" t="s">
        <v>294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295</v>
      </c>
      <c r="B24" s="69"/>
      <c r="C24" s="69"/>
      <c r="D24" s="69"/>
      <c r="E24" s="69"/>
      <c r="F24" s="69"/>
      <c r="H24" s="69" t="s">
        <v>315</v>
      </c>
      <c r="I24" s="69"/>
      <c r="J24" s="69"/>
      <c r="K24" s="69"/>
      <c r="L24" s="69"/>
      <c r="M24" s="69"/>
      <c r="O24" s="69" t="s">
        <v>296</v>
      </c>
      <c r="P24" s="69"/>
      <c r="Q24" s="69"/>
      <c r="R24" s="69"/>
      <c r="S24" s="69"/>
      <c r="T24" s="69"/>
      <c r="V24" s="69" t="s">
        <v>297</v>
      </c>
      <c r="W24" s="69"/>
      <c r="X24" s="69"/>
      <c r="Y24" s="69"/>
      <c r="Z24" s="69"/>
      <c r="AA24" s="69"/>
      <c r="AC24" s="69" t="s">
        <v>316</v>
      </c>
      <c r="AD24" s="69"/>
      <c r="AE24" s="69"/>
      <c r="AF24" s="69"/>
      <c r="AG24" s="69"/>
      <c r="AH24" s="69"/>
      <c r="AJ24" s="69" t="s">
        <v>298</v>
      </c>
      <c r="AK24" s="69"/>
      <c r="AL24" s="69"/>
      <c r="AM24" s="69"/>
      <c r="AN24" s="69"/>
      <c r="AO24" s="69"/>
      <c r="AQ24" s="69" t="s">
        <v>299</v>
      </c>
      <c r="AR24" s="69"/>
      <c r="AS24" s="69"/>
      <c r="AT24" s="69"/>
      <c r="AU24" s="69"/>
      <c r="AV24" s="69"/>
      <c r="AX24" s="69" t="s">
        <v>300</v>
      </c>
      <c r="AY24" s="69"/>
      <c r="AZ24" s="69"/>
      <c r="BA24" s="69"/>
      <c r="BB24" s="69"/>
      <c r="BC24" s="69"/>
      <c r="BE24" s="69" t="s">
        <v>301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285</v>
      </c>
      <c r="C25" s="65" t="s">
        <v>309</v>
      </c>
      <c r="D25" s="65" t="s">
        <v>286</v>
      </c>
      <c r="E25" s="65" t="s">
        <v>287</v>
      </c>
      <c r="F25" s="65" t="s">
        <v>308</v>
      </c>
      <c r="H25" s="65"/>
      <c r="I25" s="65" t="s">
        <v>285</v>
      </c>
      <c r="J25" s="65" t="s">
        <v>309</v>
      </c>
      <c r="K25" s="65" t="s">
        <v>286</v>
      </c>
      <c r="L25" s="65" t="s">
        <v>287</v>
      </c>
      <c r="M25" s="65" t="s">
        <v>308</v>
      </c>
      <c r="O25" s="65"/>
      <c r="P25" s="65" t="s">
        <v>285</v>
      </c>
      <c r="Q25" s="65" t="s">
        <v>309</v>
      </c>
      <c r="R25" s="65" t="s">
        <v>286</v>
      </c>
      <c r="S25" s="65" t="s">
        <v>287</v>
      </c>
      <c r="T25" s="65" t="s">
        <v>308</v>
      </c>
      <c r="V25" s="65"/>
      <c r="W25" s="65" t="s">
        <v>285</v>
      </c>
      <c r="X25" s="65" t="s">
        <v>309</v>
      </c>
      <c r="Y25" s="65" t="s">
        <v>286</v>
      </c>
      <c r="Z25" s="65" t="s">
        <v>287</v>
      </c>
      <c r="AA25" s="65" t="s">
        <v>308</v>
      </c>
      <c r="AC25" s="65"/>
      <c r="AD25" s="65" t="s">
        <v>285</v>
      </c>
      <c r="AE25" s="65" t="s">
        <v>309</v>
      </c>
      <c r="AF25" s="65" t="s">
        <v>286</v>
      </c>
      <c r="AG25" s="65" t="s">
        <v>287</v>
      </c>
      <c r="AH25" s="65" t="s">
        <v>308</v>
      </c>
      <c r="AJ25" s="65"/>
      <c r="AK25" s="65" t="s">
        <v>285</v>
      </c>
      <c r="AL25" s="65" t="s">
        <v>309</v>
      </c>
      <c r="AM25" s="65" t="s">
        <v>286</v>
      </c>
      <c r="AN25" s="65" t="s">
        <v>287</v>
      </c>
      <c r="AO25" s="65" t="s">
        <v>308</v>
      </c>
      <c r="AQ25" s="65"/>
      <c r="AR25" s="65" t="s">
        <v>285</v>
      </c>
      <c r="AS25" s="65" t="s">
        <v>309</v>
      </c>
      <c r="AT25" s="65" t="s">
        <v>286</v>
      </c>
      <c r="AU25" s="65" t="s">
        <v>287</v>
      </c>
      <c r="AV25" s="65" t="s">
        <v>308</v>
      </c>
      <c r="AX25" s="65"/>
      <c r="AY25" s="65" t="s">
        <v>285</v>
      </c>
      <c r="AZ25" s="65" t="s">
        <v>309</v>
      </c>
      <c r="BA25" s="65" t="s">
        <v>286</v>
      </c>
      <c r="BB25" s="65" t="s">
        <v>287</v>
      </c>
      <c r="BC25" s="65" t="s">
        <v>308</v>
      </c>
      <c r="BE25" s="65"/>
      <c r="BF25" s="65" t="s">
        <v>285</v>
      </c>
      <c r="BG25" s="65" t="s">
        <v>309</v>
      </c>
      <c r="BH25" s="65" t="s">
        <v>286</v>
      </c>
      <c r="BI25" s="65" t="s">
        <v>287</v>
      </c>
      <c r="BJ25" s="65" t="s">
        <v>308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306.66537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3.036206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2.3444389999999999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25.191441999999999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2.7335273999999998</v>
      </c>
      <c r="AJ26" s="65" t="s">
        <v>317</v>
      </c>
      <c r="AK26" s="65">
        <v>320</v>
      </c>
      <c r="AL26" s="65">
        <v>400</v>
      </c>
      <c r="AM26" s="65">
        <v>0</v>
      </c>
      <c r="AN26" s="65">
        <v>1000</v>
      </c>
      <c r="AO26" s="65">
        <v>1279.6965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16.037293999999999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2.5093782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2.6609327999999999</v>
      </c>
    </row>
    <row r="33" spans="1:68" x14ac:dyDescent="0.4">
      <c r="A33" s="70" t="s">
        <v>302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318</v>
      </c>
      <c r="B34" s="69"/>
      <c r="C34" s="69"/>
      <c r="D34" s="69"/>
      <c r="E34" s="69"/>
      <c r="F34" s="69"/>
      <c r="H34" s="69" t="s">
        <v>319</v>
      </c>
      <c r="I34" s="69"/>
      <c r="J34" s="69"/>
      <c r="K34" s="69"/>
      <c r="L34" s="69"/>
      <c r="M34" s="69"/>
      <c r="O34" s="69" t="s">
        <v>320</v>
      </c>
      <c r="P34" s="69"/>
      <c r="Q34" s="69"/>
      <c r="R34" s="69"/>
      <c r="S34" s="69"/>
      <c r="T34" s="69"/>
      <c r="V34" s="69" t="s">
        <v>321</v>
      </c>
      <c r="W34" s="69"/>
      <c r="X34" s="69"/>
      <c r="Y34" s="69"/>
      <c r="Z34" s="69"/>
      <c r="AA34" s="69"/>
      <c r="AC34" s="69" t="s">
        <v>322</v>
      </c>
      <c r="AD34" s="69"/>
      <c r="AE34" s="69"/>
      <c r="AF34" s="69"/>
      <c r="AG34" s="69"/>
      <c r="AH34" s="69"/>
      <c r="AJ34" s="69" t="s">
        <v>323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324</v>
      </c>
      <c r="C35" s="65" t="s">
        <v>325</v>
      </c>
      <c r="D35" s="65" t="s">
        <v>326</v>
      </c>
      <c r="E35" s="65" t="s">
        <v>327</v>
      </c>
      <c r="F35" s="65" t="s">
        <v>328</v>
      </c>
      <c r="H35" s="65"/>
      <c r="I35" s="65" t="s">
        <v>324</v>
      </c>
      <c r="J35" s="65" t="s">
        <v>325</v>
      </c>
      <c r="K35" s="65" t="s">
        <v>326</v>
      </c>
      <c r="L35" s="65" t="s">
        <v>327</v>
      </c>
      <c r="M35" s="65" t="s">
        <v>328</v>
      </c>
      <c r="O35" s="65"/>
      <c r="P35" s="65" t="s">
        <v>324</v>
      </c>
      <c r="Q35" s="65" t="s">
        <v>325</v>
      </c>
      <c r="R35" s="65" t="s">
        <v>326</v>
      </c>
      <c r="S35" s="65" t="s">
        <v>327</v>
      </c>
      <c r="T35" s="65" t="s">
        <v>328</v>
      </c>
      <c r="V35" s="65"/>
      <c r="W35" s="65" t="s">
        <v>324</v>
      </c>
      <c r="X35" s="65" t="s">
        <v>325</v>
      </c>
      <c r="Y35" s="65" t="s">
        <v>326</v>
      </c>
      <c r="Z35" s="65" t="s">
        <v>327</v>
      </c>
      <c r="AA35" s="65" t="s">
        <v>328</v>
      </c>
      <c r="AC35" s="65"/>
      <c r="AD35" s="65" t="s">
        <v>324</v>
      </c>
      <c r="AE35" s="65" t="s">
        <v>325</v>
      </c>
      <c r="AF35" s="65" t="s">
        <v>326</v>
      </c>
      <c r="AG35" s="65" t="s">
        <v>327</v>
      </c>
      <c r="AH35" s="65" t="s">
        <v>328</v>
      </c>
      <c r="AJ35" s="65"/>
      <c r="AK35" s="65" t="s">
        <v>324</v>
      </c>
      <c r="AL35" s="65" t="s">
        <v>325</v>
      </c>
      <c r="AM35" s="65" t="s">
        <v>326</v>
      </c>
      <c r="AN35" s="65" t="s">
        <v>327</v>
      </c>
      <c r="AO35" s="65" t="s">
        <v>328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1146.1355000000001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1772.0554999999999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16548.761999999999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6159.8022000000001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219.40170000000001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217.6891</v>
      </c>
    </row>
    <row r="43" spans="1:68" x14ac:dyDescent="0.4">
      <c r="A43" s="70" t="s">
        <v>329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330</v>
      </c>
      <c r="B44" s="69"/>
      <c r="C44" s="69"/>
      <c r="D44" s="69"/>
      <c r="E44" s="69"/>
      <c r="F44" s="69"/>
      <c r="H44" s="69" t="s">
        <v>331</v>
      </c>
      <c r="I44" s="69"/>
      <c r="J44" s="69"/>
      <c r="K44" s="69"/>
      <c r="L44" s="69"/>
      <c r="M44" s="69"/>
      <c r="O44" s="69" t="s">
        <v>332</v>
      </c>
      <c r="P44" s="69"/>
      <c r="Q44" s="69"/>
      <c r="R44" s="69"/>
      <c r="S44" s="69"/>
      <c r="T44" s="69"/>
      <c r="V44" s="69" t="s">
        <v>333</v>
      </c>
      <c r="W44" s="69"/>
      <c r="X44" s="69"/>
      <c r="Y44" s="69"/>
      <c r="Z44" s="69"/>
      <c r="AA44" s="69"/>
      <c r="AC44" s="69" t="s">
        <v>334</v>
      </c>
      <c r="AD44" s="69"/>
      <c r="AE44" s="69"/>
      <c r="AF44" s="69"/>
      <c r="AG44" s="69"/>
      <c r="AH44" s="69"/>
      <c r="AJ44" s="69" t="s">
        <v>335</v>
      </c>
      <c r="AK44" s="69"/>
      <c r="AL44" s="69"/>
      <c r="AM44" s="69"/>
      <c r="AN44" s="69"/>
      <c r="AO44" s="69"/>
      <c r="AQ44" s="69" t="s">
        <v>336</v>
      </c>
      <c r="AR44" s="69"/>
      <c r="AS44" s="69"/>
      <c r="AT44" s="69"/>
      <c r="AU44" s="69"/>
      <c r="AV44" s="69"/>
      <c r="AX44" s="69" t="s">
        <v>337</v>
      </c>
      <c r="AY44" s="69"/>
      <c r="AZ44" s="69"/>
      <c r="BA44" s="69"/>
      <c r="BB44" s="69"/>
      <c r="BC44" s="69"/>
      <c r="BE44" s="69" t="s">
        <v>338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324</v>
      </c>
      <c r="C45" s="65" t="s">
        <v>325</v>
      </c>
      <c r="D45" s="65" t="s">
        <v>326</v>
      </c>
      <c r="E45" s="65" t="s">
        <v>327</v>
      </c>
      <c r="F45" s="65" t="s">
        <v>328</v>
      </c>
      <c r="H45" s="65"/>
      <c r="I45" s="65" t="s">
        <v>324</v>
      </c>
      <c r="J45" s="65" t="s">
        <v>325</v>
      </c>
      <c r="K45" s="65" t="s">
        <v>326</v>
      </c>
      <c r="L45" s="65" t="s">
        <v>327</v>
      </c>
      <c r="M45" s="65" t="s">
        <v>328</v>
      </c>
      <c r="O45" s="65"/>
      <c r="P45" s="65" t="s">
        <v>324</v>
      </c>
      <c r="Q45" s="65" t="s">
        <v>325</v>
      </c>
      <c r="R45" s="65" t="s">
        <v>326</v>
      </c>
      <c r="S45" s="65" t="s">
        <v>327</v>
      </c>
      <c r="T45" s="65" t="s">
        <v>328</v>
      </c>
      <c r="V45" s="65"/>
      <c r="W45" s="65" t="s">
        <v>324</v>
      </c>
      <c r="X45" s="65" t="s">
        <v>325</v>
      </c>
      <c r="Y45" s="65" t="s">
        <v>326</v>
      </c>
      <c r="Z45" s="65" t="s">
        <v>327</v>
      </c>
      <c r="AA45" s="65" t="s">
        <v>328</v>
      </c>
      <c r="AC45" s="65"/>
      <c r="AD45" s="65" t="s">
        <v>324</v>
      </c>
      <c r="AE45" s="65" t="s">
        <v>325</v>
      </c>
      <c r="AF45" s="65" t="s">
        <v>326</v>
      </c>
      <c r="AG45" s="65" t="s">
        <v>327</v>
      </c>
      <c r="AH45" s="65" t="s">
        <v>328</v>
      </c>
      <c r="AJ45" s="65"/>
      <c r="AK45" s="65" t="s">
        <v>324</v>
      </c>
      <c r="AL45" s="65" t="s">
        <v>325</v>
      </c>
      <c r="AM45" s="65" t="s">
        <v>326</v>
      </c>
      <c r="AN45" s="65" t="s">
        <v>327</v>
      </c>
      <c r="AO45" s="65" t="s">
        <v>328</v>
      </c>
      <c r="AQ45" s="65"/>
      <c r="AR45" s="65" t="s">
        <v>324</v>
      </c>
      <c r="AS45" s="65" t="s">
        <v>325</v>
      </c>
      <c r="AT45" s="65" t="s">
        <v>326</v>
      </c>
      <c r="AU45" s="65" t="s">
        <v>327</v>
      </c>
      <c r="AV45" s="65" t="s">
        <v>328</v>
      </c>
      <c r="AX45" s="65"/>
      <c r="AY45" s="65" t="s">
        <v>324</v>
      </c>
      <c r="AZ45" s="65" t="s">
        <v>325</v>
      </c>
      <c r="BA45" s="65" t="s">
        <v>326</v>
      </c>
      <c r="BB45" s="65" t="s">
        <v>327</v>
      </c>
      <c r="BC45" s="65" t="s">
        <v>328</v>
      </c>
      <c r="BE45" s="65"/>
      <c r="BF45" s="65" t="s">
        <v>324</v>
      </c>
      <c r="BG45" s="65" t="s">
        <v>325</v>
      </c>
      <c r="BH45" s="65" t="s">
        <v>326</v>
      </c>
      <c r="BI45" s="65" t="s">
        <v>327</v>
      </c>
      <c r="BJ45" s="65" t="s">
        <v>328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32.249752000000001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16.256004000000001</v>
      </c>
      <c r="O46" s="65" t="s">
        <v>339</v>
      </c>
      <c r="P46" s="65">
        <v>600</v>
      </c>
      <c r="Q46" s="65">
        <v>800</v>
      </c>
      <c r="R46" s="65">
        <v>0</v>
      </c>
      <c r="S46" s="65">
        <v>10000</v>
      </c>
      <c r="T46" s="65">
        <v>969.06550000000004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7.7529842999999998E-3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5.9736532999999996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512.25980000000004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102.81301000000001</v>
      </c>
      <c r="AX46" s="65" t="s">
        <v>340</v>
      </c>
      <c r="AY46" s="65"/>
      <c r="AZ46" s="65"/>
      <c r="BA46" s="65"/>
      <c r="BB46" s="65"/>
      <c r="BC46" s="65"/>
      <c r="BE46" s="65" t="s">
        <v>341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342</v>
      </c>
      <c r="B2" s="61" t="s">
        <v>343</v>
      </c>
      <c r="C2" s="61" t="s">
        <v>303</v>
      </c>
      <c r="D2" s="61">
        <v>53</v>
      </c>
      <c r="E2" s="61">
        <v>2361.1929</v>
      </c>
      <c r="F2" s="61">
        <v>369.91257000000002</v>
      </c>
      <c r="G2" s="61">
        <v>50.784849999999999</v>
      </c>
      <c r="H2" s="61">
        <v>36.562016</v>
      </c>
      <c r="I2" s="61">
        <v>14.222834000000001</v>
      </c>
      <c r="J2" s="61">
        <v>98.681740000000005</v>
      </c>
      <c r="K2" s="61">
        <v>61.926814999999998</v>
      </c>
      <c r="L2" s="61">
        <v>36.754930000000002</v>
      </c>
      <c r="M2" s="61">
        <v>57.968822000000003</v>
      </c>
      <c r="N2" s="61">
        <v>4.5587993000000004</v>
      </c>
      <c r="O2" s="61">
        <v>33.664482</v>
      </c>
      <c r="P2" s="61">
        <v>1566.7117000000001</v>
      </c>
      <c r="Q2" s="61">
        <v>63.912640000000003</v>
      </c>
      <c r="R2" s="61">
        <v>1464.6215999999999</v>
      </c>
      <c r="S2" s="61">
        <v>79.885124000000005</v>
      </c>
      <c r="T2" s="61">
        <v>16616.838</v>
      </c>
      <c r="U2" s="61">
        <v>2.0893592999999999</v>
      </c>
      <c r="V2" s="61">
        <v>38.246630000000003</v>
      </c>
      <c r="W2" s="61">
        <v>903.30470000000003</v>
      </c>
      <c r="X2" s="61">
        <v>306.66537</v>
      </c>
      <c r="Y2" s="61">
        <v>3.036206</v>
      </c>
      <c r="Z2" s="61">
        <v>2.3444389999999999</v>
      </c>
      <c r="AA2" s="61">
        <v>25.191441999999999</v>
      </c>
      <c r="AB2" s="61">
        <v>2.7335273999999998</v>
      </c>
      <c r="AC2" s="61">
        <v>1279.6965</v>
      </c>
      <c r="AD2" s="61">
        <v>16.037293999999999</v>
      </c>
      <c r="AE2" s="61">
        <v>2.5093782</v>
      </c>
      <c r="AF2" s="61">
        <v>2.6609327999999999</v>
      </c>
      <c r="AG2" s="61">
        <v>1146.1355000000001</v>
      </c>
      <c r="AH2" s="61">
        <v>785.64930000000004</v>
      </c>
      <c r="AI2" s="61">
        <v>360.48617999999999</v>
      </c>
      <c r="AJ2" s="61">
        <v>1772.0554999999999</v>
      </c>
      <c r="AK2" s="61">
        <v>16548.761999999999</v>
      </c>
      <c r="AL2" s="61">
        <v>219.40170000000001</v>
      </c>
      <c r="AM2" s="61">
        <v>6159.8022000000001</v>
      </c>
      <c r="AN2" s="61">
        <v>217.6891</v>
      </c>
      <c r="AO2" s="61">
        <v>32.249752000000001</v>
      </c>
      <c r="AP2" s="61">
        <v>26.558395000000001</v>
      </c>
      <c r="AQ2" s="61">
        <v>5.6913580000000001</v>
      </c>
      <c r="AR2" s="61">
        <v>16.256004000000001</v>
      </c>
      <c r="AS2" s="61">
        <v>969.06550000000004</v>
      </c>
      <c r="AT2" s="61">
        <v>7.7529842999999998E-3</v>
      </c>
      <c r="AU2" s="61">
        <v>5.9736532999999996</v>
      </c>
      <c r="AV2" s="61">
        <v>512.25980000000004</v>
      </c>
      <c r="AW2" s="61">
        <v>102.81301000000001</v>
      </c>
      <c r="AX2" s="61">
        <v>0.79532630000000004</v>
      </c>
      <c r="AY2" s="61">
        <v>1.7288557</v>
      </c>
      <c r="AZ2" s="61">
        <v>333.06290000000001</v>
      </c>
      <c r="BA2" s="61">
        <v>51.063830000000003</v>
      </c>
      <c r="BB2" s="61">
        <v>11.284955999999999</v>
      </c>
      <c r="BC2" s="61">
        <v>13.700844999999999</v>
      </c>
      <c r="BD2" s="61">
        <v>26.061646</v>
      </c>
      <c r="BE2" s="61">
        <v>2.2070343000000001</v>
      </c>
      <c r="BF2" s="61">
        <v>13.746140499999999</v>
      </c>
      <c r="BG2" s="61">
        <v>0</v>
      </c>
      <c r="BH2" s="61">
        <v>2.2317240999999999E-5</v>
      </c>
      <c r="BI2" s="61">
        <v>8.0907579999999998E-4</v>
      </c>
      <c r="BJ2" s="61">
        <v>5.1979802999999998E-2</v>
      </c>
      <c r="BK2" s="61">
        <v>0</v>
      </c>
      <c r="BL2" s="61">
        <v>0.59313106999999998</v>
      </c>
      <c r="BM2" s="61">
        <v>6.9826170000000003</v>
      </c>
      <c r="BN2" s="61">
        <v>2.3619118000000001</v>
      </c>
      <c r="BO2" s="61">
        <v>114.746925</v>
      </c>
      <c r="BP2" s="61">
        <v>21.505901000000001</v>
      </c>
      <c r="BQ2" s="61">
        <v>37.282240000000002</v>
      </c>
      <c r="BR2" s="61">
        <v>127.03139</v>
      </c>
      <c r="BS2" s="61">
        <v>40.655555999999997</v>
      </c>
      <c r="BT2" s="61">
        <v>30.470707000000001</v>
      </c>
      <c r="BU2" s="61">
        <v>1.8923279000000001E-2</v>
      </c>
      <c r="BV2" s="61">
        <v>3.0140917999999999E-2</v>
      </c>
      <c r="BW2" s="61">
        <v>1.9288677000000001</v>
      </c>
      <c r="BX2" s="61">
        <v>2.2217950000000002</v>
      </c>
      <c r="BY2" s="61">
        <v>9.5844109999999996E-2</v>
      </c>
      <c r="BZ2" s="61">
        <v>1.7171571E-3</v>
      </c>
      <c r="CA2" s="61">
        <v>0.97683275000000003</v>
      </c>
      <c r="CB2" s="61">
        <v>1.3229724E-2</v>
      </c>
      <c r="CC2" s="61">
        <v>0.15611206</v>
      </c>
      <c r="CD2" s="61">
        <v>2.4063606000000002</v>
      </c>
      <c r="CE2" s="61">
        <v>0.122951806</v>
      </c>
      <c r="CF2" s="61">
        <v>0.16892093</v>
      </c>
      <c r="CG2" s="61">
        <v>0</v>
      </c>
      <c r="CH2" s="61">
        <v>2.1703358999999998E-2</v>
      </c>
      <c r="CI2" s="61">
        <v>6.3705669999999997E-3</v>
      </c>
      <c r="CJ2" s="61">
        <v>5.9942183</v>
      </c>
      <c r="CK2" s="61">
        <v>3.3372226999999997E-2</v>
      </c>
      <c r="CL2" s="61">
        <v>0.48182701999999999</v>
      </c>
      <c r="CM2" s="61">
        <v>6.806279</v>
      </c>
      <c r="CN2" s="61">
        <v>3865.0916000000002</v>
      </c>
      <c r="CO2" s="61">
        <v>6832.4260000000004</v>
      </c>
      <c r="CP2" s="61">
        <v>4596.1530000000002</v>
      </c>
      <c r="CQ2" s="61">
        <v>1350.646</v>
      </c>
      <c r="CR2" s="61">
        <v>822.92949999999996</v>
      </c>
      <c r="CS2" s="61">
        <v>474.42669999999998</v>
      </c>
      <c r="CT2" s="61">
        <v>4024.3249999999998</v>
      </c>
      <c r="CU2" s="61">
        <v>2555.0466000000001</v>
      </c>
      <c r="CV2" s="61">
        <v>1462.7167999999999</v>
      </c>
      <c r="CW2" s="61">
        <v>3039.8090000000002</v>
      </c>
      <c r="CX2" s="61">
        <v>956.43884000000003</v>
      </c>
      <c r="CY2" s="61">
        <v>4664.3833000000004</v>
      </c>
      <c r="CZ2" s="61">
        <v>2394.2710000000002</v>
      </c>
      <c r="DA2" s="61">
        <v>6677.7269999999999</v>
      </c>
      <c r="DB2" s="61">
        <v>5589.5673999999999</v>
      </c>
      <c r="DC2" s="61">
        <v>10214.308000000001</v>
      </c>
      <c r="DD2" s="61">
        <v>15212.808999999999</v>
      </c>
      <c r="DE2" s="61">
        <v>3360.9065000000001</v>
      </c>
      <c r="DF2" s="61">
        <v>5647.1180000000004</v>
      </c>
      <c r="DG2" s="61">
        <v>3667.5293000000001</v>
      </c>
      <c r="DH2" s="61">
        <v>203.12102999999999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51.063830000000003</v>
      </c>
      <c r="B6">
        <f>BB2</f>
        <v>11.284955999999999</v>
      </c>
      <c r="C6">
        <f>BC2</f>
        <v>13.700844999999999</v>
      </c>
      <c r="D6">
        <f>BD2</f>
        <v>26.061646</v>
      </c>
    </row>
    <row r="7" spans="1:113" x14ac:dyDescent="0.4">
      <c r="B7">
        <f>ROUND(B6/MAX($B$6,$C$6,$D$6),1)</f>
        <v>0.4</v>
      </c>
      <c r="C7">
        <f>ROUND(C6/MAX($B$6,$C$6,$D$6),1)</f>
        <v>0.5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H4" sqref="H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24447</v>
      </c>
      <c r="C2" s="56">
        <f ca="1">YEAR(TODAY())-YEAR(B2)+IF(TODAY()&gt;=DATE(YEAR(TODAY()),MONTH(B2),DAY(B2)),0,-1)</f>
        <v>53</v>
      </c>
      <c r="E2" s="52">
        <v>170.9</v>
      </c>
      <c r="F2" s="53" t="s">
        <v>39</v>
      </c>
      <c r="G2" s="52">
        <v>69</v>
      </c>
      <c r="H2" s="51">
        <v>69.900000000000006</v>
      </c>
      <c r="I2" s="72">
        <f>ROUND(G3/E3^2,1)</f>
        <v>23.6</v>
      </c>
    </row>
    <row r="3" spans="1:9" x14ac:dyDescent="0.4">
      <c r="E3" s="51">
        <f>E2/100</f>
        <v>1.7090000000000001</v>
      </c>
      <c r="F3" s="51" t="s">
        <v>40</v>
      </c>
      <c r="G3" s="51">
        <f>G2</f>
        <v>69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43978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성승현, ID : H1900222)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28일 15:00:10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304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43978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53</v>
      </c>
      <c r="G12" s="137"/>
      <c r="H12" s="137"/>
      <c r="I12" s="137"/>
      <c r="K12" s="128">
        <f>'개인정보 및 신체계측 입력'!E2</f>
        <v>170.9</v>
      </c>
      <c r="L12" s="129"/>
      <c r="M12" s="122">
        <f>'개인정보 및 신체계측 입력'!G2</f>
        <v>69</v>
      </c>
      <c r="N12" s="123"/>
      <c r="O12" s="118" t="s">
        <v>271</v>
      </c>
      <c r="P12" s="112"/>
      <c r="Q12" s="115">
        <f>'개인정보 및 신체계측 입력'!I2</f>
        <v>23.6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성승현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71.221999999999994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9.7780000000000005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0.4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0.5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16</v>
      </c>
      <c r="L72" s="36" t="s">
        <v>53</v>
      </c>
      <c r="M72" s="36">
        <f>ROUND('DRIs DATA'!K8,1)</f>
        <v>13.9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195.28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318.72000000000003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306.67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182.24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143.27000000000001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1103.25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322.5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2020-05-28T06:34:03Z</dcterms:modified>
</cp:coreProperties>
</file>