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0812" windowHeight="6516" tabRatio="873" firstSheet="2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<sst xmlns="http://schemas.openxmlformats.org/spreadsheetml/2006/main" count="692" uniqueCount="347">
  <si>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</si>
  <si>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</si>
  <si>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</si>
  <si>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</si>
  <si>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</si>
  <si>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</si>
  <si>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</si>
  <si>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</si>
  <si>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</si>
  <si>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</si>
  <si>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</si>
  <si>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</si>
  <si>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</si>
  <si>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</si>
  <si>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</si>
  <si>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</si>
  <si>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</si>
  <si>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</si>
  <si>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</si>
  <si>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</si>
  <si>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</si>
  <si>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</si>
  <si>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</si>
  <si>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</si>
  <si>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</si>
  <si>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</si>
  <si>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</si>
  <si>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</si>
  <si>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</si>
  <si>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</si>
  <si>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</si>
  <si>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</si>
  <si>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</si>
  <si>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</si>
  <si>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</si>
  <si>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</si>
  <si>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</si>
  <si>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</si>
  <si>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</si>
  <si>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</si>
  <si>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</si>
  <si>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</si>
  <si>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</si>
  <si>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</si>
  <si>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</si>
  <si>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</si>
  <si>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</si>
  <si>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</si>
  <si>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</si>
  <si>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</si>
  <si>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</si>
  <si>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</si>
  <si>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</si>
  <si>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</si>
  <si>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</si>
  <si>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</si>
  <si>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</si>
  <si>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</si>
  <si>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</si>
  <si>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</si>
  <si>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</si>
  <si>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</si>
  <si>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</si>
  <si>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</si>
  <si>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</si>
  <si>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</si>
  <si>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</si>
  <si>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</si>
  <si>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</si>
  <si>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</si>
  <si>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</si>
  <si>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</si>
  <si>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</si>
  <si>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</si>
  <si>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</si>
  <si>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</si>
  <si>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</si>
  <si>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</si>
  <si>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</si>
  <si>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</si>
  <si>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</si>
  <si>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</si>
  <si>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</si>
  <si>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</si>
  <si>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</si>
  <si>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</si>
  <si>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</si>
  <si>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</si>
  <si>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</si>
  <si>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</si>
  <si>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</si>
  <si>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</si>
  <si>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</si>
  <si>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</si>
  <si>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</si>
  <si>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</si>
  <si>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</si>
  <si>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</si>
  <si>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</si>
  <si>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</si>
  <si>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</si>
  <si>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</si>
  <si>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</si>
  <si>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</si>
  <si>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</si>
  <si>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</si>
  <si>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</si>
  <si>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</si>
  <si>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</si>
  <si>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</si>
  <si>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</si>
  <si>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</si>
  <si>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</si>
  <si>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</si>
  <si>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</si>
  <si>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</si>
  <si>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</si>
  <si>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</si>
  <si>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</si>
  <si>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</si>
  <si>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</si>
  <si>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</si>
  <si>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</si>
  <si>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</si>
  <si>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</si>
  <si>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</si>
  <si>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</si>
  <si>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</si>
  <si>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</si>
  <si>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</si>
  <si>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</si>
  <si>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</si>
  <si>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</si>
  <si>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</si>
  <si>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</si>
  <si>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</si>
  <si>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</si>
  <si>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</si>
  <si>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</si>
  <si>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</si>
  <si>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</si>
  <si>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</si>
  <si>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</si>
  <si>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</si>
  <si>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</si>
  <si>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</si>
  <si>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</si>
  <si>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</si>
  <si>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</si>
  <si>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</si>
  <si>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</si>
  <si>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</si>
  <si>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</si>
  <si>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</si>
  <si>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</si>
  <si>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</si>
  <si>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</si>
  <si>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</si>
  <si>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</si>
  <si>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</si>
  <si>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</si>
  <si>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</si>
  <si>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</si>
  <si>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</si>
  <si>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</si>
  <si>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</si>
  <si>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</si>
  <si>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</si>
  <si>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</si>
  <si>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</si>
  <si>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</si>
  <si>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</si>
  <si>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</si>
  <si>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</si>
  <si>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</si>
  <si>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</si>
  <si>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</si>
  <si>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</si>
  <si>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</si>
  <si>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</si>
  <si>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</si>
  <si>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</si>
  <si>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</si>
  <si>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</si>
  <si>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</si>
  <si>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</si>
  <si>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</si>
  <si>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</si>
  <si>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</si>
  <si>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</si>
  <si>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</si>
  <si>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</si>
  <si>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</si>
  <si>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</si>
  <si>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</si>
  <si>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</si>
  <si>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</si>
  <si>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</si>
  <si>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</si>
  <si>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</si>
  <si>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</si>
  <si>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</si>
  <si>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</si>
  <si>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</si>
  <si>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</si>
  <si>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</si>
  <si>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</si>
  <si>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</si>
  <si>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</si>
  <si>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</si>
  <si>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</si>
  <si>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</si>
  <si>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</si>
  <si>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</si>
  <si>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</si>
  <si>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</si>
  <si>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</si>
  <si>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</si>
  <si>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</si>
  <si>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</si>
  <si>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</si>
  <si>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</si>
  <si>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</si>
  <si>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</si>
  <si>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</si>
  <si>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</si>
  <si>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</si>
  <si>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</si>
  <si>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</si>
  <si>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</si>
  <si>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</si>
  <si>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</si>
  <si>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</si>
  <si>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</si>
  <si>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</si>
  <si>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</si>
  <si>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</si>
  <si>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</si>
  <si>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</si>
  <si>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</si>
  <si>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</si>
  <si>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</si>
  <si>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</si>
  <si>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</si>
  <si>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</si>
  <si>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</si>
  <si>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</si>
  <si>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</si>
  <si>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</si>
  <si>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</si>
  <si>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</si>
  <si>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</si>
  <si>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</si>
  <si>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</si>
  <si>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</si>
  <si>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</si>
  <si>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</si>
  <si>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</si>
  <si>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</si>
  <si>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</si>
  <si>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</si>
  <si>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</si>
  <si>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</si>
  <si>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</si>
  <si>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</si>
  <si>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</si>
  <si>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</si>
  <si>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</si>
  <si>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</si>
  <si>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</si>
  <si>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</si>
  <si>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</si>
  <si>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</si>
  <si>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</si>
  <si>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</si>
  <si>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불포화지방산</t>
    <phoneticPr fontId="1" type="noConversion"/>
  </si>
  <si>
    <t>섭취량</t>
    <phoneticPr fontId="1" type="noConversion"/>
  </si>
  <si>
    <t>상한섭취량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</si>
  <si>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</si>
  <si>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</si>
  <si>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</si>
  <si>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</si>
  <si>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</si>
  <si>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</si>
  <si>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</si>
  <si>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</si>
  <si>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</si>
  <si>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</si>
  <si>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</si>
  <si>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</si>
  <si>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</si>
  <si>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황인성, ID : H1900226)</t>
  </si>
  <si>
    <t>출력시각</t>
    <phoneticPr fontId="1" type="noConversion"/>
  </si>
  <si>
    <t>2020년 05월 28일 15:05:59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</si>
  <si>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</si>
  <si>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</si>
  <si>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</si>
  <si>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</si>
  <si>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</si>
  <si>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</si>
  <si>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</si>
  <si>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</si>
  <si>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</si>
  <si>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</si>
  <si>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</si>
  <si>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</si>
  <si>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</si>
  <si>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</si>
  <si>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</si>
  <si>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</si>
  <si>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</si>
  <si>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</si>
  <si>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</si>
  <si>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</si>
  <si>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</si>
  <si>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</si>
  <si>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</si>
  <si>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</si>
  <si>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</si>
  <si>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</si>
  <si>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</si>
  <si>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</si>
  <si>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</si>
  <si>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</si>
  <si>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충분섭취량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</si>
  <si>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</si>
  <si>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</si>
  <si>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</si>
  <si>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</si>
  <si>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</si>
  <si>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</si>
  <si>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</si>
  <si>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</si>
  <si>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</si>
  <si>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</si>
  <si>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</si>
  <si>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</si>
  <si>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</si>
  <si>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</si>
  <si>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</si>
  <si>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</si>
  <si>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</si>
  <si>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</si>
  <si>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</si>
  <si>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</si>
  <si>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H1900226</t>
  </si>
  <si>
    <t>황인성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</si>
</sst>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115.54732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885488"/>
        <c:axId val="787885880"/>
      </c:barChart>
      <c:catAx>
        <c:axId val="78788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85880"/>
        <c:crosses val="autoZero"/>
        <c:auto val="1"/>
        <c:lblAlgn val="ctr"/>
        <c:lblOffset val="100"/>
        <c:noMultiLvlLbl val="0"/>
      </c:catAx>
      <c:valAx>
        <c:axId val="78788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8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4.3889860000000001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896072"/>
        <c:axId val="787896464"/>
      </c:barChart>
      <c:catAx>
        <c:axId val="78789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96464"/>
        <c:crosses val="autoZero"/>
        <c:auto val="1"/>
        <c:lblAlgn val="ctr"/>
        <c:lblOffset val="100"/>
        <c:noMultiLvlLbl val="0"/>
      </c:catAx>
      <c:valAx>
        <c:axId val="78789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9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3.0924345999999998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09296"/>
        <c:axId val="791409688"/>
      </c:barChart>
      <c:catAx>
        <c:axId val="79140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09688"/>
        <c:crosses val="autoZero"/>
        <c:auto val="1"/>
        <c:lblAlgn val="ctr"/>
        <c:lblOffset val="100"/>
        <c:noMultiLvlLbl val="0"/>
      </c:catAx>
      <c:valAx>
        <c:axId val="79140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0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1971.9095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10472"/>
        <c:axId val="791410864"/>
      </c:barChart>
      <c:catAx>
        <c:axId val="79141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10864"/>
        <c:crosses val="autoZero"/>
        <c:auto val="1"/>
        <c:lblAlgn val="ctr"/>
        <c:lblOffset val="100"/>
        <c:noMultiLvlLbl val="0"/>
      </c:catAx>
      <c:valAx>
        <c:axId val="79141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1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5174.8236999999999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11648"/>
        <c:axId val="791412040"/>
      </c:barChart>
      <c:catAx>
        <c:axId val="79141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12040"/>
        <c:crosses val="autoZero"/>
        <c:auto val="1"/>
        <c:lblAlgn val="ctr"/>
        <c:lblOffset val="100"/>
        <c:noMultiLvlLbl val="0"/>
      </c:catAx>
      <c:valAx>
        <c:axId val="7914120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1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234.36508000000001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12824"/>
        <c:axId val="791413216"/>
      </c:barChart>
      <c:catAx>
        <c:axId val="79141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13216"/>
        <c:crosses val="autoZero"/>
        <c:auto val="1"/>
        <c:lblAlgn val="ctr"/>
        <c:lblOffset val="100"/>
        <c:noMultiLvlLbl val="0"/>
      </c:catAx>
      <c:valAx>
        <c:axId val="791413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1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240.99527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14000"/>
        <c:axId val="791414392"/>
      </c:barChart>
      <c:catAx>
        <c:axId val="79141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14392"/>
        <c:crosses val="autoZero"/>
        <c:auto val="1"/>
        <c:lblAlgn val="ctr"/>
        <c:lblOffset val="100"/>
        <c:noMultiLvlLbl val="0"/>
      </c:catAx>
      <c:valAx>
        <c:axId val="791414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1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19.772397999999999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15176"/>
        <c:axId val="791415568"/>
      </c:barChart>
      <c:catAx>
        <c:axId val="79141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15568"/>
        <c:crosses val="autoZero"/>
        <c:auto val="1"/>
        <c:lblAlgn val="ctr"/>
        <c:lblOffset val="100"/>
        <c:noMultiLvlLbl val="0"/>
      </c:catAx>
      <c:valAx>
        <c:axId val="791415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1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1341.749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16352"/>
        <c:axId val="791416744"/>
      </c:barChart>
      <c:catAx>
        <c:axId val="79141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16744"/>
        <c:crosses val="autoZero"/>
        <c:auto val="1"/>
        <c:lblAlgn val="ctr"/>
        <c:lblOffset val="100"/>
        <c:noMultiLvlLbl val="0"/>
      </c:catAx>
      <c:valAx>
        <c:axId val="7914167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1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1.7730803999999999E-2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17528"/>
        <c:axId val="791417920"/>
      </c:barChart>
      <c:catAx>
        <c:axId val="79141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17920"/>
        <c:crosses val="autoZero"/>
        <c:auto val="1"/>
        <c:lblAlgn val="ctr"/>
        <c:lblOffset val="100"/>
        <c:noMultiLvlLbl val="0"/>
      </c:catAx>
      <c:valAx>
        <c:axId val="79141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1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6.2199325999999999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18704"/>
        <c:axId val="791419096"/>
      </c:barChart>
      <c:catAx>
        <c:axId val="79141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19096"/>
        <c:crosses val="autoZero"/>
        <c:auto val="1"/>
        <c:lblAlgn val="ctr"/>
        <c:lblOffset val="100"/>
        <c:noMultiLvlLbl val="0"/>
      </c:catAx>
      <c:valAx>
        <c:axId val="791419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1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44.133262999999999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886664"/>
        <c:axId val="787887056"/>
      </c:barChart>
      <c:catAx>
        <c:axId val="78788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87056"/>
        <c:crosses val="autoZero"/>
        <c:auto val="1"/>
        <c:lblAlgn val="ctr"/>
        <c:lblOffset val="100"/>
        <c:noMultiLvlLbl val="0"/>
      </c:catAx>
      <c:valAx>
        <c:axId val="787887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8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204.54828000000001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20272"/>
        <c:axId val="791420664"/>
      </c:barChart>
      <c:catAx>
        <c:axId val="79142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20664"/>
        <c:crosses val="autoZero"/>
        <c:auto val="1"/>
        <c:lblAlgn val="ctr"/>
        <c:lblOffset val="100"/>
        <c:noMultiLvlLbl val="0"/>
      </c:catAx>
      <c:valAx>
        <c:axId val="791420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2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128.92479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21056"/>
        <c:axId val="791421448"/>
      </c:barChart>
      <c:catAx>
        <c:axId val="79142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21448"/>
        <c:crosses val="autoZero"/>
        <c:auto val="1"/>
        <c:lblAlgn val="ctr"/>
        <c:lblOffset val="100"/>
        <c:noMultiLvlLbl val="0"/>
      </c:catAx>
      <c:valAx>
        <c:axId val="79142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2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6.4960000000000004</c:v>
                </c:pt>
                <c:pt idx="1">
                  <c:v>12.587999999999999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91422232"/>
        <c:axId val="791422624"/>
      </c:barChart>
      <c:catAx>
        <c:axId val="79142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22624"/>
        <c:crosses val="autoZero"/>
        <c:auto val="1"/>
        <c:lblAlgn val="ctr"/>
        <c:lblOffset val="100"/>
        <c:noMultiLvlLbl val="0"/>
      </c:catAx>
      <c:valAx>
        <c:axId val="79142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2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17.113555999999999</c:v>
                </c:pt>
                <c:pt idx="1">
                  <c:v>19.882045999999999</c:v>
                </c:pt>
                <c:pt idx="2">
                  <c:v>23.807034999999999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847.76635999999996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23800"/>
        <c:axId val="791424192"/>
      </c:barChart>
      <c:catAx>
        <c:axId val="79142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24192"/>
        <c:crosses val="autoZero"/>
        <c:auto val="1"/>
        <c:lblAlgn val="ctr"/>
        <c:lblOffset val="100"/>
        <c:noMultiLvlLbl val="0"/>
      </c:catAx>
      <c:valAx>
        <c:axId val="791424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2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32.630299999999998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24976"/>
        <c:axId val="791425368"/>
      </c:barChart>
      <c:catAx>
        <c:axId val="79142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25368"/>
        <c:crosses val="autoZero"/>
        <c:auto val="1"/>
        <c:lblAlgn val="ctr"/>
        <c:lblOffset val="100"/>
        <c:noMultiLvlLbl val="0"/>
      </c:catAx>
      <c:valAx>
        <c:axId val="791425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2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72.253</c:v>
                </c:pt>
                <c:pt idx="1">
                  <c:v>10.833</c:v>
                </c:pt>
                <c:pt idx="2">
                  <c:v>16.914000000000001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91426152"/>
        <c:axId val="791426544"/>
      </c:barChart>
      <c:catAx>
        <c:axId val="79142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26544"/>
        <c:crosses val="autoZero"/>
        <c:auto val="1"/>
        <c:lblAlgn val="ctr"/>
        <c:lblOffset val="100"/>
        <c:noMultiLvlLbl val="0"/>
      </c:catAx>
      <c:valAx>
        <c:axId val="791426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2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3117.8850000000002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27328"/>
        <c:axId val="791427720"/>
      </c:barChart>
      <c:catAx>
        <c:axId val="79142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27720"/>
        <c:crosses val="autoZero"/>
        <c:auto val="1"/>
        <c:lblAlgn val="ctr"/>
        <c:lblOffset val="100"/>
        <c:noMultiLvlLbl val="0"/>
      </c:catAx>
      <c:valAx>
        <c:axId val="791427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2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173.63578999999999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28504"/>
        <c:axId val="791428896"/>
      </c:barChart>
      <c:catAx>
        <c:axId val="79142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28896"/>
        <c:crosses val="autoZero"/>
        <c:auto val="1"/>
        <c:lblAlgn val="ctr"/>
        <c:lblOffset val="100"/>
        <c:noMultiLvlLbl val="0"/>
      </c:catAx>
      <c:valAx>
        <c:axId val="791428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2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849.12225000000001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29680"/>
        <c:axId val="791430072"/>
      </c:barChart>
      <c:catAx>
        <c:axId val="79142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30072"/>
        <c:crosses val="autoZero"/>
        <c:auto val="1"/>
        <c:lblAlgn val="ctr"/>
        <c:lblOffset val="100"/>
        <c:noMultiLvlLbl val="0"/>
      </c:catAx>
      <c:valAx>
        <c:axId val="79143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2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5.2196889999999998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887840"/>
        <c:axId val="787888232"/>
      </c:barChart>
      <c:catAx>
        <c:axId val="78788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88232"/>
        <c:crosses val="autoZero"/>
        <c:auto val="1"/>
        <c:lblAlgn val="ctr"/>
        <c:lblOffset val="100"/>
        <c:noMultiLvlLbl val="0"/>
      </c:catAx>
      <c:valAx>
        <c:axId val="78788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8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9739.17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30856"/>
        <c:axId val="791431248"/>
      </c:barChart>
      <c:catAx>
        <c:axId val="79143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31248"/>
        <c:crosses val="autoZero"/>
        <c:auto val="1"/>
        <c:lblAlgn val="ctr"/>
        <c:lblOffset val="100"/>
        <c:noMultiLvlLbl val="0"/>
      </c:catAx>
      <c:valAx>
        <c:axId val="79143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3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27.815947000000001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32032"/>
        <c:axId val="791432424"/>
      </c:barChart>
      <c:catAx>
        <c:axId val="79143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32424"/>
        <c:crosses val="autoZero"/>
        <c:auto val="1"/>
        <c:lblAlgn val="ctr"/>
        <c:lblOffset val="100"/>
        <c:noMultiLvlLbl val="0"/>
      </c:catAx>
      <c:valAx>
        <c:axId val="79143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3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3.236621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433208"/>
        <c:axId val="791433600"/>
      </c:barChart>
      <c:catAx>
        <c:axId val="79143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433600"/>
        <c:crosses val="autoZero"/>
        <c:auto val="1"/>
        <c:lblAlgn val="ctr"/>
        <c:lblOffset val="100"/>
        <c:noMultiLvlLbl val="0"/>
      </c:catAx>
      <c:valAx>
        <c:axId val="79143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43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465.36290000000002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889016"/>
        <c:axId val="787889408"/>
      </c:barChart>
      <c:catAx>
        <c:axId val="78788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89408"/>
        <c:crosses val="autoZero"/>
        <c:auto val="1"/>
        <c:lblAlgn val="ctr"/>
        <c:lblOffset val="100"/>
        <c:noMultiLvlLbl val="0"/>
      </c:catAx>
      <c:valAx>
        <c:axId val="78788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8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2.1409332999999999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890192"/>
        <c:axId val="787890584"/>
      </c:barChart>
      <c:catAx>
        <c:axId val="78789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90584"/>
        <c:crosses val="autoZero"/>
        <c:auto val="1"/>
        <c:lblAlgn val="ctr"/>
        <c:lblOffset val="100"/>
        <c:noMultiLvlLbl val="0"/>
      </c:catAx>
      <c:valAx>
        <c:axId val="787890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9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25.985405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891368"/>
        <c:axId val="787891760"/>
      </c:barChart>
      <c:catAx>
        <c:axId val="78789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91760"/>
        <c:crosses val="autoZero"/>
        <c:auto val="1"/>
        <c:lblAlgn val="ctr"/>
        <c:lblOffset val="100"/>
        <c:noMultiLvlLbl val="0"/>
      </c:catAx>
      <c:valAx>
        <c:axId val="78789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9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3.236621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892544"/>
        <c:axId val="787892936"/>
      </c:barChart>
      <c:catAx>
        <c:axId val="78789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92936"/>
        <c:crosses val="autoZero"/>
        <c:auto val="1"/>
        <c:lblAlgn val="ctr"/>
        <c:lblOffset val="100"/>
        <c:noMultiLvlLbl val="0"/>
      </c:catAx>
      <c:valAx>
        <c:axId val="78789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9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940.2201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893720"/>
        <c:axId val="787894112"/>
      </c:barChart>
      <c:catAx>
        <c:axId val="78789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94112"/>
        <c:crosses val="autoZero"/>
        <c:auto val="1"/>
        <c:lblAlgn val="ctr"/>
        <c:lblOffset val="100"/>
        <c:noMultiLvlLbl val="0"/>
      </c:catAx>
      <c:valAx>
        <c:axId val="78789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9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12.808337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894896"/>
        <c:axId val="787895288"/>
      </c:barChart>
      <c:catAx>
        <c:axId val="78789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895288"/>
        <c:crosses val="autoZero"/>
        <c:auto val="1"/>
        <c:lblAlgn val="ctr"/>
        <c:lblOffset val="100"/>
        <c:noMultiLvlLbl val="0"/>
      </c:catAx>
      <c:valAx>
        <c:axId val="78789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89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황인성, ID : H1900226)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28일 15:05:59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2000</v>
      </c>
      <c r="C6" s="59">
        <f>'DRIs DATA 입력'!C6</f>
        <v>3117.8850000000002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115.54732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44.133262999999999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72.253</v>
      </c>
      <c r="G8" s="59">
        <f>'DRIs DATA 입력'!G8</f>
        <v>10.833</v>
      </c>
      <c r="H8" s="59">
        <f>'DRIs DATA 입력'!H8</f>
        <v>16.914000000000001</v>
      </c>
      <c r="I8" s="46"/>
      <c r="J8" s="59" t="s">
        <v>216</v>
      </c>
      <c r="K8" s="59">
        <f>'DRIs DATA 입력'!K8</f>
        <v>6.4960000000000004</v>
      </c>
      <c r="L8" s="59">
        <f>'DRIs DATA 입력'!L8</f>
        <v>12.587999999999999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847.76635999999996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32.630299999999998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5.2196889999999998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465.36290000000002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173.63578999999999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2.9116764000000002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2.1409332999999999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25.985405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3.236621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940.2201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12.808337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4.3889860000000001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3.0924345999999998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849.12225000000001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1971.9095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9739.17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5174.8236999999999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234.36508000000001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240.99527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27.815947000000001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19.772397999999999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1341.749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1.7730803999999999E-2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6.2199325999999999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204.54828000000001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128.92479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290</v>
      </c>
      <c r="B1" s="61" t="s">
        <v>291</v>
      </c>
      <c r="G1" s="62" t="s">
        <v>292</v>
      </c>
      <c r="H1" s="61" t="s">
        <v>293</v>
      </c>
    </row>
    <row r="3" spans="1:27" x14ac:dyDescent="0.4">
      <c r="A3" s="71" t="s">
        <v>294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295</v>
      </c>
      <c r="B4" s="69"/>
      <c r="C4" s="69"/>
      <c r="E4" s="66" t="s">
        <v>296</v>
      </c>
      <c r="F4" s="67"/>
      <c r="G4" s="67"/>
      <c r="H4" s="68"/>
      <c r="J4" s="66" t="s">
        <v>275</v>
      </c>
      <c r="K4" s="67"/>
      <c r="L4" s="68"/>
      <c r="N4" s="69" t="s">
        <v>297</v>
      </c>
      <c r="O4" s="69"/>
      <c r="P4" s="69"/>
      <c r="Q4" s="69"/>
      <c r="R4" s="69"/>
      <c r="S4" s="69"/>
      <c r="U4" s="69" t="s">
        <v>298</v>
      </c>
      <c r="V4" s="69"/>
      <c r="W4" s="69"/>
      <c r="X4" s="69"/>
      <c r="Y4" s="69"/>
      <c r="Z4" s="69"/>
    </row>
    <row r="5" spans="1:27" x14ac:dyDescent="0.4">
      <c r="A5" s="65"/>
      <c r="B5" s="65" t="s">
        <v>299</v>
      </c>
      <c r="C5" s="65" t="s">
        <v>300</v>
      </c>
      <c r="E5" s="65"/>
      <c r="F5" s="65" t="s">
        <v>301</v>
      </c>
      <c r="G5" s="65" t="s">
        <v>302</v>
      </c>
      <c r="H5" s="65" t="s">
        <v>297</v>
      </c>
      <c r="J5" s="65"/>
      <c r="K5" s="65" t="s">
        <v>303</v>
      </c>
      <c r="L5" s="65" t="s">
        <v>304</v>
      </c>
      <c r="N5" s="65"/>
      <c r="O5" s="65" t="s">
        <v>306</v>
      </c>
      <c r="P5" s="65" t="s">
        <v>308</v>
      </c>
      <c r="Q5" s="65" t="s">
        <v>309</v>
      </c>
      <c r="R5" s="65" t="s">
        <v>310</v>
      </c>
      <c r="S5" s="65" t="s">
        <v>300</v>
      </c>
      <c r="U5" s="65"/>
      <c r="V5" s="65" t="s">
        <v>306</v>
      </c>
      <c r="W5" s="65" t="s">
        <v>308</v>
      </c>
      <c r="X5" s="65" t="s">
        <v>309</v>
      </c>
      <c r="Y5" s="65" t="s">
        <v>310</v>
      </c>
      <c r="Z5" s="65" t="s">
        <v>300</v>
      </c>
    </row>
    <row r="6" spans="1:27" x14ac:dyDescent="0.4">
      <c r="A6" s="65" t="s">
        <v>311</v>
      </c>
      <c r="B6" s="65">
        <v>2000</v>
      </c>
      <c r="C6" s="65">
        <v>3117.8850000000002</v>
      </c>
      <c r="E6" s="65" t="s">
        <v>312</v>
      </c>
      <c r="F6" s="65">
        <v>55</v>
      </c>
      <c r="G6" s="65">
        <v>15</v>
      </c>
      <c r="H6" s="65">
        <v>7</v>
      </c>
      <c r="J6" s="65" t="s">
        <v>312</v>
      </c>
      <c r="K6" s="65">
        <v>0.1</v>
      </c>
      <c r="L6" s="65">
        <v>4</v>
      </c>
      <c r="N6" s="65" t="s">
        <v>313</v>
      </c>
      <c r="O6" s="65">
        <v>45</v>
      </c>
      <c r="P6" s="65">
        <v>55</v>
      </c>
      <c r="Q6" s="65">
        <v>0</v>
      </c>
      <c r="R6" s="65">
        <v>0</v>
      </c>
      <c r="S6" s="65">
        <v>115.54732</v>
      </c>
      <c r="U6" s="65" t="s">
        <v>314</v>
      </c>
      <c r="V6" s="65">
        <v>0</v>
      </c>
      <c r="W6" s="65">
        <v>0</v>
      </c>
      <c r="X6" s="65">
        <v>25</v>
      </c>
      <c r="Y6" s="65">
        <v>0</v>
      </c>
      <c r="Z6" s="65">
        <v>44.133262999999999</v>
      </c>
    </row>
    <row r="7" spans="1:27" x14ac:dyDescent="0.4">
      <c r="E7" s="65" t="s">
        <v>315</v>
      </c>
      <c r="F7" s="65">
        <v>65</v>
      </c>
      <c r="G7" s="65">
        <v>30</v>
      </c>
      <c r="H7" s="65">
        <v>20</v>
      </c>
      <c r="J7" s="65" t="s">
        <v>315</v>
      </c>
      <c r="K7" s="65">
        <v>1</v>
      </c>
      <c r="L7" s="65">
        <v>10</v>
      </c>
    </row>
    <row r="8" spans="1:27" x14ac:dyDescent="0.4">
      <c r="E8" s="65" t="s">
        <v>316</v>
      </c>
      <c r="F8" s="65">
        <v>72.253</v>
      </c>
      <c r="G8" s="65">
        <v>10.833</v>
      </c>
      <c r="H8" s="65">
        <v>16.914000000000001</v>
      </c>
      <c r="J8" s="65" t="s">
        <v>316</v>
      </c>
      <c r="K8" s="65">
        <v>6.4960000000000004</v>
      </c>
      <c r="L8" s="65">
        <v>12.587999999999999</v>
      </c>
    </row>
    <row r="13" spans="1:27" x14ac:dyDescent="0.4">
      <c r="A13" s="70" t="s">
        <v>317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318</v>
      </c>
      <c r="B14" s="69"/>
      <c r="C14" s="69"/>
      <c r="D14" s="69"/>
      <c r="E14" s="69"/>
      <c r="F14" s="69"/>
      <c r="H14" s="69" t="s">
        <v>319</v>
      </c>
      <c r="I14" s="69"/>
      <c r="J14" s="69"/>
      <c r="K14" s="69"/>
      <c r="L14" s="69"/>
      <c r="M14" s="69"/>
      <c r="O14" s="69" t="s">
        <v>320</v>
      </c>
      <c r="P14" s="69"/>
      <c r="Q14" s="69"/>
      <c r="R14" s="69"/>
      <c r="S14" s="69"/>
      <c r="T14" s="69"/>
      <c r="V14" s="69" t="s">
        <v>321</v>
      </c>
      <c r="W14" s="69"/>
      <c r="X14" s="69"/>
      <c r="Y14" s="69"/>
      <c r="Z14" s="69"/>
      <c r="AA14" s="69"/>
    </row>
    <row r="15" spans="1:27" x14ac:dyDescent="0.4">
      <c r="A15" s="65"/>
      <c r="B15" s="65" t="s">
        <v>306</v>
      </c>
      <c r="C15" s="65" t="s">
        <v>308</v>
      </c>
      <c r="D15" s="65" t="s">
        <v>309</v>
      </c>
      <c r="E15" s="65" t="s">
        <v>310</v>
      </c>
      <c r="F15" s="65" t="s">
        <v>300</v>
      </c>
      <c r="H15" s="65"/>
      <c r="I15" s="65" t="s">
        <v>306</v>
      </c>
      <c r="J15" s="65" t="s">
        <v>308</v>
      </c>
      <c r="K15" s="65" t="s">
        <v>309</v>
      </c>
      <c r="L15" s="65" t="s">
        <v>310</v>
      </c>
      <c r="M15" s="65" t="s">
        <v>300</v>
      </c>
      <c r="O15" s="65"/>
      <c r="P15" s="65" t="s">
        <v>306</v>
      </c>
      <c r="Q15" s="65" t="s">
        <v>308</v>
      </c>
      <c r="R15" s="65" t="s">
        <v>309</v>
      </c>
      <c r="S15" s="65" t="s">
        <v>310</v>
      </c>
      <c r="T15" s="65" t="s">
        <v>300</v>
      </c>
      <c r="V15" s="65"/>
      <c r="W15" s="65" t="s">
        <v>306</v>
      </c>
      <c r="X15" s="65" t="s">
        <v>308</v>
      </c>
      <c r="Y15" s="65" t="s">
        <v>309</v>
      </c>
      <c r="Z15" s="65" t="s">
        <v>310</v>
      </c>
      <c r="AA15" s="65" t="s">
        <v>300</v>
      </c>
    </row>
    <row r="16" spans="1:27" x14ac:dyDescent="0.4">
      <c r="A16" s="65" t="s">
        <v>322</v>
      </c>
      <c r="B16" s="65">
        <v>500</v>
      </c>
      <c r="C16" s="65">
        <v>700</v>
      </c>
      <c r="D16" s="65">
        <v>0</v>
      </c>
      <c r="E16" s="65">
        <v>3000</v>
      </c>
      <c r="F16" s="65">
        <v>847.76635999999996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32.630299999999998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5.2196889999999998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465.36290000000002</v>
      </c>
    </row>
    <row r="23" spans="1:62" x14ac:dyDescent="0.4">
      <c r="A23" s="70" t="s">
        <v>278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323</v>
      </c>
      <c r="B24" s="69"/>
      <c r="C24" s="69"/>
      <c r="D24" s="69"/>
      <c r="E24" s="69"/>
      <c r="F24" s="69"/>
      <c r="H24" s="69" t="s">
        <v>279</v>
      </c>
      <c r="I24" s="69"/>
      <c r="J24" s="69"/>
      <c r="K24" s="69"/>
      <c r="L24" s="69"/>
      <c r="M24" s="69"/>
      <c r="O24" s="69" t="s">
        <v>280</v>
      </c>
      <c r="P24" s="69"/>
      <c r="Q24" s="69"/>
      <c r="R24" s="69"/>
      <c r="S24" s="69"/>
      <c r="T24" s="69"/>
      <c r="V24" s="69" t="s">
        <v>281</v>
      </c>
      <c r="W24" s="69"/>
      <c r="X24" s="69"/>
      <c r="Y24" s="69"/>
      <c r="Z24" s="69"/>
      <c r="AA24" s="69"/>
      <c r="AC24" s="69" t="s">
        <v>282</v>
      </c>
      <c r="AD24" s="69"/>
      <c r="AE24" s="69"/>
      <c r="AF24" s="69"/>
      <c r="AG24" s="69"/>
      <c r="AH24" s="69"/>
      <c r="AJ24" s="69" t="s">
        <v>283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285</v>
      </c>
      <c r="AY24" s="69"/>
      <c r="AZ24" s="69"/>
      <c r="BA24" s="69"/>
      <c r="BB24" s="69"/>
      <c r="BC24" s="69"/>
      <c r="BE24" s="69" t="s">
        <v>286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305</v>
      </c>
      <c r="C25" s="65" t="s">
        <v>307</v>
      </c>
      <c r="D25" s="65" t="s">
        <v>324</v>
      </c>
      <c r="E25" s="65" t="s">
        <v>277</v>
      </c>
      <c r="F25" s="65" t="s">
        <v>276</v>
      </c>
      <c r="H25" s="65"/>
      <c r="I25" s="65" t="s">
        <v>305</v>
      </c>
      <c r="J25" s="65" t="s">
        <v>307</v>
      </c>
      <c r="K25" s="65" t="s">
        <v>324</v>
      </c>
      <c r="L25" s="65" t="s">
        <v>277</v>
      </c>
      <c r="M25" s="65" t="s">
        <v>276</v>
      </c>
      <c r="O25" s="65"/>
      <c r="P25" s="65" t="s">
        <v>305</v>
      </c>
      <c r="Q25" s="65" t="s">
        <v>307</v>
      </c>
      <c r="R25" s="65" t="s">
        <v>324</v>
      </c>
      <c r="S25" s="65" t="s">
        <v>277</v>
      </c>
      <c r="T25" s="65" t="s">
        <v>276</v>
      </c>
      <c r="V25" s="65"/>
      <c r="W25" s="65" t="s">
        <v>305</v>
      </c>
      <c r="X25" s="65" t="s">
        <v>307</v>
      </c>
      <c r="Y25" s="65" t="s">
        <v>324</v>
      </c>
      <c r="Z25" s="65" t="s">
        <v>277</v>
      </c>
      <c r="AA25" s="65" t="s">
        <v>276</v>
      </c>
      <c r="AC25" s="65"/>
      <c r="AD25" s="65" t="s">
        <v>305</v>
      </c>
      <c r="AE25" s="65" t="s">
        <v>307</v>
      </c>
      <c r="AF25" s="65" t="s">
        <v>324</v>
      </c>
      <c r="AG25" s="65" t="s">
        <v>277</v>
      </c>
      <c r="AH25" s="65" t="s">
        <v>276</v>
      </c>
      <c r="AJ25" s="65"/>
      <c r="AK25" s="65" t="s">
        <v>305</v>
      </c>
      <c r="AL25" s="65" t="s">
        <v>307</v>
      </c>
      <c r="AM25" s="65" t="s">
        <v>324</v>
      </c>
      <c r="AN25" s="65" t="s">
        <v>277</v>
      </c>
      <c r="AO25" s="65" t="s">
        <v>276</v>
      </c>
      <c r="AQ25" s="65"/>
      <c r="AR25" s="65" t="s">
        <v>305</v>
      </c>
      <c r="AS25" s="65" t="s">
        <v>307</v>
      </c>
      <c r="AT25" s="65" t="s">
        <v>324</v>
      </c>
      <c r="AU25" s="65" t="s">
        <v>277</v>
      </c>
      <c r="AV25" s="65" t="s">
        <v>276</v>
      </c>
      <c r="AX25" s="65"/>
      <c r="AY25" s="65" t="s">
        <v>305</v>
      </c>
      <c r="AZ25" s="65" t="s">
        <v>307</v>
      </c>
      <c r="BA25" s="65" t="s">
        <v>324</v>
      </c>
      <c r="BB25" s="65" t="s">
        <v>277</v>
      </c>
      <c r="BC25" s="65" t="s">
        <v>276</v>
      </c>
      <c r="BE25" s="65"/>
      <c r="BF25" s="65" t="s">
        <v>305</v>
      </c>
      <c r="BG25" s="65" t="s">
        <v>307</v>
      </c>
      <c r="BH25" s="65" t="s">
        <v>324</v>
      </c>
      <c r="BI25" s="65" t="s">
        <v>277</v>
      </c>
      <c r="BJ25" s="65" t="s">
        <v>276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173.63578999999999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2.9116764000000002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2.1409332999999999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25.985405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3.236621</v>
      </c>
      <c r="AJ26" s="65" t="s">
        <v>287</v>
      </c>
      <c r="AK26" s="65">
        <v>320</v>
      </c>
      <c r="AL26" s="65">
        <v>400</v>
      </c>
      <c r="AM26" s="65">
        <v>0</v>
      </c>
      <c r="AN26" s="65">
        <v>1000</v>
      </c>
      <c r="AO26" s="65">
        <v>940.2201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12.808337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4.3889860000000001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3.0924345999999998</v>
      </c>
    </row>
    <row r="33" spans="1:68" x14ac:dyDescent="0.4">
      <c r="A33" s="70" t="s">
        <v>325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326</v>
      </c>
      <c r="B34" s="69"/>
      <c r="C34" s="69"/>
      <c r="D34" s="69"/>
      <c r="E34" s="69"/>
      <c r="F34" s="69"/>
      <c r="H34" s="69" t="s">
        <v>327</v>
      </c>
      <c r="I34" s="69"/>
      <c r="J34" s="69"/>
      <c r="K34" s="69"/>
      <c r="L34" s="69"/>
      <c r="M34" s="69"/>
      <c r="O34" s="69" t="s">
        <v>328</v>
      </c>
      <c r="P34" s="69"/>
      <c r="Q34" s="69"/>
      <c r="R34" s="69"/>
      <c r="S34" s="69"/>
      <c r="T34" s="69"/>
      <c r="V34" s="69" t="s">
        <v>329</v>
      </c>
      <c r="W34" s="69"/>
      <c r="X34" s="69"/>
      <c r="Y34" s="69"/>
      <c r="Z34" s="69"/>
      <c r="AA34" s="69"/>
      <c r="AC34" s="69" t="s">
        <v>330</v>
      </c>
      <c r="AD34" s="69"/>
      <c r="AE34" s="69"/>
      <c r="AF34" s="69"/>
      <c r="AG34" s="69"/>
      <c r="AH34" s="69"/>
      <c r="AJ34" s="69" t="s">
        <v>331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306</v>
      </c>
      <c r="C35" s="65" t="s">
        <v>308</v>
      </c>
      <c r="D35" s="65" t="s">
        <v>309</v>
      </c>
      <c r="E35" s="65" t="s">
        <v>310</v>
      </c>
      <c r="F35" s="65" t="s">
        <v>300</v>
      </c>
      <c r="H35" s="65"/>
      <c r="I35" s="65" t="s">
        <v>306</v>
      </c>
      <c r="J35" s="65" t="s">
        <v>308</v>
      </c>
      <c r="K35" s="65" t="s">
        <v>309</v>
      </c>
      <c r="L35" s="65" t="s">
        <v>310</v>
      </c>
      <c r="M35" s="65" t="s">
        <v>300</v>
      </c>
      <c r="O35" s="65"/>
      <c r="P35" s="65" t="s">
        <v>306</v>
      </c>
      <c r="Q35" s="65" t="s">
        <v>308</v>
      </c>
      <c r="R35" s="65" t="s">
        <v>309</v>
      </c>
      <c r="S35" s="65" t="s">
        <v>310</v>
      </c>
      <c r="T35" s="65" t="s">
        <v>300</v>
      </c>
      <c r="V35" s="65"/>
      <c r="W35" s="65" t="s">
        <v>306</v>
      </c>
      <c r="X35" s="65" t="s">
        <v>308</v>
      </c>
      <c r="Y35" s="65" t="s">
        <v>309</v>
      </c>
      <c r="Z35" s="65" t="s">
        <v>310</v>
      </c>
      <c r="AA35" s="65" t="s">
        <v>300</v>
      </c>
      <c r="AC35" s="65"/>
      <c r="AD35" s="65" t="s">
        <v>306</v>
      </c>
      <c r="AE35" s="65" t="s">
        <v>308</v>
      </c>
      <c r="AF35" s="65" t="s">
        <v>309</v>
      </c>
      <c r="AG35" s="65" t="s">
        <v>310</v>
      </c>
      <c r="AH35" s="65" t="s">
        <v>300</v>
      </c>
      <c r="AJ35" s="65"/>
      <c r="AK35" s="65" t="s">
        <v>306</v>
      </c>
      <c r="AL35" s="65" t="s">
        <v>308</v>
      </c>
      <c r="AM35" s="65" t="s">
        <v>309</v>
      </c>
      <c r="AN35" s="65" t="s">
        <v>310</v>
      </c>
      <c r="AO35" s="65" t="s">
        <v>300</v>
      </c>
    </row>
    <row r="36" spans="1:68" x14ac:dyDescent="0.4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849.12225000000001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1971.9095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9739.17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5174.8236999999999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234.36508000000001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240.99527</v>
      </c>
    </row>
    <row r="43" spans="1:68" x14ac:dyDescent="0.4">
      <c r="A43" s="70" t="s">
        <v>332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333</v>
      </c>
      <c r="B44" s="69"/>
      <c r="C44" s="69"/>
      <c r="D44" s="69"/>
      <c r="E44" s="69"/>
      <c r="F44" s="69"/>
      <c r="H44" s="69" t="s">
        <v>334</v>
      </c>
      <c r="I44" s="69"/>
      <c r="J44" s="69"/>
      <c r="K44" s="69"/>
      <c r="L44" s="69"/>
      <c r="M44" s="69"/>
      <c r="O44" s="69" t="s">
        <v>335</v>
      </c>
      <c r="P44" s="69"/>
      <c r="Q44" s="69"/>
      <c r="R44" s="69"/>
      <c r="S44" s="69"/>
      <c r="T44" s="69"/>
      <c r="V44" s="69" t="s">
        <v>336</v>
      </c>
      <c r="W44" s="69"/>
      <c r="X44" s="69"/>
      <c r="Y44" s="69"/>
      <c r="Z44" s="69"/>
      <c r="AA44" s="69"/>
      <c r="AC44" s="69" t="s">
        <v>337</v>
      </c>
      <c r="AD44" s="69"/>
      <c r="AE44" s="69"/>
      <c r="AF44" s="69"/>
      <c r="AG44" s="69"/>
      <c r="AH44" s="69"/>
      <c r="AJ44" s="69" t="s">
        <v>338</v>
      </c>
      <c r="AK44" s="69"/>
      <c r="AL44" s="69"/>
      <c r="AM44" s="69"/>
      <c r="AN44" s="69"/>
      <c r="AO44" s="69"/>
      <c r="AQ44" s="69" t="s">
        <v>339</v>
      </c>
      <c r="AR44" s="69"/>
      <c r="AS44" s="69"/>
      <c r="AT44" s="69"/>
      <c r="AU44" s="69"/>
      <c r="AV44" s="69"/>
      <c r="AX44" s="69" t="s">
        <v>340</v>
      </c>
      <c r="AY44" s="69"/>
      <c r="AZ44" s="69"/>
      <c r="BA44" s="69"/>
      <c r="BB44" s="69"/>
      <c r="BC44" s="69"/>
      <c r="BE44" s="69" t="s">
        <v>341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306</v>
      </c>
      <c r="C45" s="65" t="s">
        <v>308</v>
      </c>
      <c r="D45" s="65" t="s">
        <v>309</v>
      </c>
      <c r="E45" s="65" t="s">
        <v>310</v>
      </c>
      <c r="F45" s="65" t="s">
        <v>300</v>
      </c>
      <c r="H45" s="65"/>
      <c r="I45" s="65" t="s">
        <v>306</v>
      </c>
      <c r="J45" s="65" t="s">
        <v>308</v>
      </c>
      <c r="K45" s="65" t="s">
        <v>309</v>
      </c>
      <c r="L45" s="65" t="s">
        <v>310</v>
      </c>
      <c r="M45" s="65" t="s">
        <v>300</v>
      </c>
      <c r="O45" s="65"/>
      <c r="P45" s="65" t="s">
        <v>306</v>
      </c>
      <c r="Q45" s="65" t="s">
        <v>308</v>
      </c>
      <c r="R45" s="65" t="s">
        <v>309</v>
      </c>
      <c r="S45" s="65" t="s">
        <v>310</v>
      </c>
      <c r="T45" s="65" t="s">
        <v>300</v>
      </c>
      <c r="V45" s="65"/>
      <c r="W45" s="65" t="s">
        <v>306</v>
      </c>
      <c r="X45" s="65" t="s">
        <v>308</v>
      </c>
      <c r="Y45" s="65" t="s">
        <v>309</v>
      </c>
      <c r="Z45" s="65" t="s">
        <v>310</v>
      </c>
      <c r="AA45" s="65" t="s">
        <v>300</v>
      </c>
      <c r="AC45" s="65"/>
      <c r="AD45" s="65" t="s">
        <v>306</v>
      </c>
      <c r="AE45" s="65" t="s">
        <v>308</v>
      </c>
      <c r="AF45" s="65" t="s">
        <v>309</v>
      </c>
      <c r="AG45" s="65" t="s">
        <v>310</v>
      </c>
      <c r="AH45" s="65" t="s">
        <v>300</v>
      </c>
      <c r="AJ45" s="65"/>
      <c r="AK45" s="65" t="s">
        <v>306</v>
      </c>
      <c r="AL45" s="65" t="s">
        <v>308</v>
      </c>
      <c r="AM45" s="65" t="s">
        <v>309</v>
      </c>
      <c r="AN45" s="65" t="s">
        <v>310</v>
      </c>
      <c r="AO45" s="65" t="s">
        <v>300</v>
      </c>
      <c r="AQ45" s="65"/>
      <c r="AR45" s="65" t="s">
        <v>306</v>
      </c>
      <c r="AS45" s="65" t="s">
        <v>308</v>
      </c>
      <c r="AT45" s="65" t="s">
        <v>309</v>
      </c>
      <c r="AU45" s="65" t="s">
        <v>310</v>
      </c>
      <c r="AV45" s="65" t="s">
        <v>300</v>
      </c>
      <c r="AX45" s="65"/>
      <c r="AY45" s="65" t="s">
        <v>306</v>
      </c>
      <c r="AZ45" s="65" t="s">
        <v>308</v>
      </c>
      <c r="BA45" s="65" t="s">
        <v>309</v>
      </c>
      <c r="BB45" s="65" t="s">
        <v>310</v>
      </c>
      <c r="BC45" s="65" t="s">
        <v>300</v>
      </c>
      <c r="BE45" s="65"/>
      <c r="BF45" s="65" t="s">
        <v>306</v>
      </c>
      <c r="BG45" s="65" t="s">
        <v>308</v>
      </c>
      <c r="BH45" s="65" t="s">
        <v>309</v>
      </c>
      <c r="BI45" s="65" t="s">
        <v>310</v>
      </c>
      <c r="BJ45" s="65" t="s">
        <v>300</v>
      </c>
    </row>
    <row r="46" spans="1:68" x14ac:dyDescent="0.4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27.815947000000001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19.772397999999999</v>
      </c>
      <c r="O46" s="65" t="s">
        <v>342</v>
      </c>
      <c r="P46" s="65">
        <v>600</v>
      </c>
      <c r="Q46" s="65">
        <v>800</v>
      </c>
      <c r="R46" s="65">
        <v>0</v>
      </c>
      <c r="S46" s="65">
        <v>10000</v>
      </c>
      <c r="T46" s="65">
        <v>1341.749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1.7730803999999999E-2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6.2199325999999999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204.54828000000001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128.92479</v>
      </c>
      <c r="AX46" s="65" t="s">
        <v>343</v>
      </c>
      <c r="AY46" s="65"/>
      <c r="AZ46" s="65"/>
      <c r="BA46" s="65"/>
      <c r="BB46" s="65"/>
      <c r="BC46" s="65"/>
      <c r="BE46" s="65" t="s">
        <v>344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345</v>
      </c>
      <c r="B2" s="61" t="s">
        <v>346</v>
      </c>
      <c r="C2" s="61" t="s">
        <v>288</v>
      </c>
      <c r="D2" s="61">
        <v>66</v>
      </c>
      <c r="E2" s="61">
        <v>3117.8850000000002</v>
      </c>
      <c r="F2" s="61">
        <v>493.59937000000002</v>
      </c>
      <c r="G2" s="61">
        <v>74.003969999999995</v>
      </c>
      <c r="H2" s="61">
        <v>44.612217000000001</v>
      </c>
      <c r="I2" s="61">
        <v>29.391752</v>
      </c>
      <c r="J2" s="61">
        <v>115.54732</v>
      </c>
      <c r="K2" s="61">
        <v>68.302480000000003</v>
      </c>
      <c r="L2" s="61">
        <v>47.244840000000003</v>
      </c>
      <c r="M2" s="61">
        <v>44.133262999999999</v>
      </c>
      <c r="N2" s="61">
        <v>4.0958623999999997</v>
      </c>
      <c r="O2" s="61">
        <v>22.93974</v>
      </c>
      <c r="P2" s="61">
        <v>1375.5282</v>
      </c>
      <c r="Q2" s="61">
        <v>41.788980000000002</v>
      </c>
      <c r="R2" s="61">
        <v>847.76635999999996</v>
      </c>
      <c r="S2" s="61">
        <v>111.94508999999999</v>
      </c>
      <c r="T2" s="61">
        <v>8829.8559999999998</v>
      </c>
      <c r="U2" s="61">
        <v>5.2196889999999998</v>
      </c>
      <c r="V2" s="61">
        <v>32.630299999999998</v>
      </c>
      <c r="W2" s="61">
        <v>465.36290000000002</v>
      </c>
      <c r="X2" s="61">
        <v>173.63578999999999</v>
      </c>
      <c r="Y2" s="61">
        <v>2.9116764000000002</v>
      </c>
      <c r="Z2" s="61">
        <v>2.1409332999999999</v>
      </c>
      <c r="AA2" s="61">
        <v>25.985405</v>
      </c>
      <c r="AB2" s="61">
        <v>3.236621</v>
      </c>
      <c r="AC2" s="61">
        <v>940.2201</v>
      </c>
      <c r="AD2" s="61">
        <v>12.808337</v>
      </c>
      <c r="AE2" s="61">
        <v>4.3889860000000001</v>
      </c>
      <c r="AF2" s="61">
        <v>3.0924345999999998</v>
      </c>
      <c r="AG2" s="61">
        <v>849.12225000000001</v>
      </c>
      <c r="AH2" s="61">
        <v>542.88300000000004</v>
      </c>
      <c r="AI2" s="61">
        <v>306.23930000000001</v>
      </c>
      <c r="AJ2" s="61">
        <v>1971.9095</v>
      </c>
      <c r="AK2" s="61">
        <v>9739.17</v>
      </c>
      <c r="AL2" s="61">
        <v>234.36508000000001</v>
      </c>
      <c r="AM2" s="61">
        <v>5174.8236999999999</v>
      </c>
      <c r="AN2" s="61">
        <v>240.99527</v>
      </c>
      <c r="AO2" s="61">
        <v>27.815947000000001</v>
      </c>
      <c r="AP2" s="61">
        <v>21.623449999999998</v>
      </c>
      <c r="AQ2" s="61">
        <v>6.1924979999999996</v>
      </c>
      <c r="AR2" s="61">
        <v>19.772397999999999</v>
      </c>
      <c r="AS2" s="61">
        <v>1341.749</v>
      </c>
      <c r="AT2" s="61">
        <v>1.7730803999999999E-2</v>
      </c>
      <c r="AU2" s="61">
        <v>6.2199325999999999</v>
      </c>
      <c r="AV2" s="61">
        <v>204.54828000000001</v>
      </c>
      <c r="AW2" s="61">
        <v>128.92479</v>
      </c>
      <c r="AX2" s="61">
        <v>0.3240594</v>
      </c>
      <c r="AY2" s="61">
        <v>2.4279025000000001</v>
      </c>
      <c r="AZ2" s="61">
        <v>309.50427000000002</v>
      </c>
      <c r="BA2" s="61">
        <v>60.823517000000002</v>
      </c>
      <c r="BB2" s="61">
        <v>17.113555999999999</v>
      </c>
      <c r="BC2" s="61">
        <v>19.882045999999999</v>
      </c>
      <c r="BD2" s="61">
        <v>23.807034999999999</v>
      </c>
      <c r="BE2" s="61">
        <v>1.6771176000000001</v>
      </c>
      <c r="BF2" s="61">
        <v>8.7838519999999995</v>
      </c>
      <c r="BG2" s="61">
        <v>2.7754896000000001E-3</v>
      </c>
      <c r="BH2" s="61">
        <v>2.9006166E-2</v>
      </c>
      <c r="BI2" s="61">
        <v>2.2177705999999998E-2</v>
      </c>
      <c r="BJ2" s="61">
        <v>0.10415558</v>
      </c>
      <c r="BK2" s="61">
        <v>2.1349920000000001E-4</v>
      </c>
      <c r="BL2" s="61">
        <v>0.41966320000000001</v>
      </c>
      <c r="BM2" s="61">
        <v>4.9712449999999997</v>
      </c>
      <c r="BN2" s="61">
        <v>1.4376628</v>
      </c>
      <c r="BO2" s="61">
        <v>76.354354999999998</v>
      </c>
      <c r="BP2" s="61">
        <v>13.367637</v>
      </c>
      <c r="BQ2" s="61">
        <v>23.766690000000001</v>
      </c>
      <c r="BR2" s="61">
        <v>84.792760000000001</v>
      </c>
      <c r="BS2" s="61">
        <v>42.520847000000003</v>
      </c>
      <c r="BT2" s="61">
        <v>17.606784999999999</v>
      </c>
      <c r="BU2" s="61">
        <v>0.113184944</v>
      </c>
      <c r="BV2" s="61">
        <v>6.8928786000000006E-2</v>
      </c>
      <c r="BW2" s="61">
        <v>1.1421863999999999</v>
      </c>
      <c r="BX2" s="61">
        <v>1.8245587000000001</v>
      </c>
      <c r="BY2" s="61">
        <v>0.12822631000000001</v>
      </c>
      <c r="BZ2" s="61">
        <v>1.2293318E-3</v>
      </c>
      <c r="CA2" s="61">
        <v>0.75339520000000004</v>
      </c>
      <c r="CB2" s="61">
        <v>3.8056510000000002E-2</v>
      </c>
      <c r="CC2" s="61">
        <v>0.20520574</v>
      </c>
      <c r="CD2" s="61">
        <v>2.1906683</v>
      </c>
      <c r="CE2" s="61">
        <v>8.9978409999999995E-2</v>
      </c>
      <c r="CF2" s="61">
        <v>0.50735350000000001</v>
      </c>
      <c r="CG2" s="61">
        <v>0</v>
      </c>
      <c r="CH2" s="61">
        <v>5.7940867E-2</v>
      </c>
      <c r="CI2" s="61">
        <v>4.6815999999999998E-7</v>
      </c>
      <c r="CJ2" s="61">
        <v>4.7325305999999996</v>
      </c>
      <c r="CK2" s="61">
        <v>2.0640039999999998E-2</v>
      </c>
      <c r="CL2" s="61">
        <v>1.1113157</v>
      </c>
      <c r="CM2" s="61">
        <v>4.4025135000000004</v>
      </c>
      <c r="CN2" s="61">
        <v>3670.9958000000001</v>
      </c>
      <c r="CO2" s="61">
        <v>6383.4844000000003</v>
      </c>
      <c r="CP2" s="61">
        <v>3721.2258000000002</v>
      </c>
      <c r="CQ2" s="61">
        <v>1351.0202999999999</v>
      </c>
      <c r="CR2" s="61">
        <v>747.20259999999996</v>
      </c>
      <c r="CS2" s="61">
        <v>643.91830000000004</v>
      </c>
      <c r="CT2" s="61">
        <v>3681.922</v>
      </c>
      <c r="CU2" s="61">
        <v>2207.2908000000002</v>
      </c>
      <c r="CV2" s="61">
        <v>2056.1460000000002</v>
      </c>
      <c r="CW2" s="61">
        <v>2527.2523999999999</v>
      </c>
      <c r="CX2" s="61">
        <v>739.32320000000004</v>
      </c>
      <c r="CY2" s="61">
        <v>4663.93</v>
      </c>
      <c r="CZ2" s="61">
        <v>2261.4079999999999</v>
      </c>
      <c r="DA2" s="61">
        <v>5518.277</v>
      </c>
      <c r="DB2" s="61">
        <v>5233.9880000000003</v>
      </c>
      <c r="DC2" s="61">
        <v>7944.9719999999998</v>
      </c>
      <c r="DD2" s="61">
        <v>12534.187</v>
      </c>
      <c r="DE2" s="61">
        <v>2685.4294</v>
      </c>
      <c r="DF2" s="61">
        <v>5902.473</v>
      </c>
      <c r="DG2" s="61">
        <v>2972.4360000000001</v>
      </c>
      <c r="DH2" s="61">
        <v>130.43959000000001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60.823517000000002</v>
      </c>
      <c r="B6">
        <f>BB2</f>
        <v>17.113555999999999</v>
      </c>
      <c r="C6">
        <f>BC2</f>
        <v>19.882045999999999</v>
      </c>
      <c r="D6">
        <f>BD2</f>
        <v>23.807034999999999</v>
      </c>
    </row>
    <row r="7" spans="1:113" x14ac:dyDescent="0.4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19813</v>
      </c>
      <c r="C2" s="56">
        <f ca="1">YEAR(TODAY())-YEAR(B2)+IF(TODAY()&gt;=DATE(YEAR(TODAY()),MONTH(B2),DAY(B2)),0,-1)</f>
        <v>66</v>
      </c>
      <c r="E2" s="52">
        <v>158.80000000000001</v>
      </c>
      <c r="F2" s="53" t="s">
        <v>39</v>
      </c>
      <c r="G2" s="52">
        <v>61.5</v>
      </c>
      <c r="H2" s="51" t="s">
        <v>41</v>
      </c>
      <c r="I2" s="72">
        <f>ROUND(G3/E3^2,1)</f>
        <v>24.4</v>
      </c>
    </row>
    <row r="3" spans="1:9" x14ac:dyDescent="0.4">
      <c r="E3" s="51">
        <f>E2/100</f>
        <v>1.5880000000000001</v>
      </c>
      <c r="F3" s="51" t="s">
        <v>40</v>
      </c>
      <c r="G3" s="51">
        <f>G2</f>
        <v>61.5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황인성, ID : H1900226)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28일 15:05:59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289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158.80000000000001</v>
      </c>
      <c r="L12" s="129"/>
      <c r="M12" s="122">
        <f>'개인정보 및 신체계측 입력'!G2</f>
        <v>61.5</v>
      </c>
      <c r="N12" s="123"/>
      <c r="O12" s="118" t="s">
        <v>271</v>
      </c>
      <c r="P12" s="112"/>
      <c r="Q12" s="115">
        <f>'개인정보 및 신체계측 입력'!I2</f>
        <v>24.4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황인성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72.253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10.833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16.914000000000001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12.6</v>
      </c>
      <c r="L72" s="36" t="s">
        <v>53</v>
      </c>
      <c r="M72" s="36">
        <f>ROUND('DRIs DATA'!K8,1)</f>
        <v>6.5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113.04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271.92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173.64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215.77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106.14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649.28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278.16000000000003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2020-05-28T06:38:32Z</dcterms:modified>
</cp:coreProperties>
</file>