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<sst xmlns="http://schemas.openxmlformats.org/spreadsheetml/2006/main" count="692" uniqueCount="337">
  <si>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</si>
  <si>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</si>
  <si>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</si>
  <si>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</si>
  <si>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</si>
  <si>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</si>
  <si>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</si>
  <si>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</si>
  <si>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</si>
  <si>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</si>
  <si>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</si>
  <si>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</si>
  <si>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</si>
  <si>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</si>
  <si>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</si>
  <si>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</si>
  <si>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</si>
  <si>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</si>
  <si>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</si>
  <si>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</si>
  <si>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</si>
  <si>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</si>
  <si>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</si>
  <si>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</si>
  <si>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</si>
  <si>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</si>
  <si>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</si>
  <si>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</si>
  <si>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</si>
  <si>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</si>
  <si>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</si>
  <si>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</si>
  <si>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</si>
  <si>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</si>
  <si>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</si>
  <si>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</si>
  <si>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</si>
  <si>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</si>
  <si>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</si>
  <si>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</si>
  <si>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</si>
  <si>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</si>
  <si>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</si>
  <si>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</si>
  <si>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</si>
  <si>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</si>
  <si>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</si>
  <si>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</si>
  <si>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</si>
  <si>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</si>
  <si>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</si>
  <si>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</si>
  <si>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</si>
  <si>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</si>
  <si>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</si>
  <si>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</si>
  <si>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</si>
  <si>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</si>
  <si>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</si>
  <si>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</si>
  <si>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</si>
  <si>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</si>
  <si>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</si>
  <si>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</si>
  <si>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</si>
  <si>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</si>
  <si>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</si>
  <si>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</si>
  <si>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</si>
  <si>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</si>
  <si>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</si>
  <si>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</si>
  <si>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</si>
  <si>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</si>
  <si>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</si>
  <si>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</si>
  <si>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</si>
  <si>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</si>
  <si>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</si>
  <si>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</si>
  <si>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</si>
  <si>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</si>
  <si>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</si>
  <si>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</si>
  <si>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</si>
  <si>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</si>
  <si>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</si>
  <si>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</si>
  <si>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</si>
  <si>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</si>
  <si>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</si>
  <si>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</si>
  <si>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</si>
  <si>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</si>
  <si>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</si>
  <si>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</si>
  <si>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</si>
  <si>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</si>
  <si>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</si>
  <si>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</si>
  <si>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</si>
  <si>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</si>
  <si>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</si>
  <si>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</si>
  <si>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</si>
  <si>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</si>
  <si>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</si>
  <si>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</si>
  <si>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</si>
  <si>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</si>
  <si>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</si>
  <si>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</si>
  <si>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</si>
  <si>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</si>
  <si>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</si>
  <si>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</si>
  <si>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</si>
  <si>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</si>
  <si>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</si>
  <si>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</si>
  <si>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</si>
  <si>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</si>
  <si>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</si>
  <si>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</si>
  <si>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</si>
  <si>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</si>
  <si>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</si>
  <si>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</si>
  <si>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</si>
  <si>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</si>
  <si>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</si>
  <si>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</si>
  <si>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</si>
  <si>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</si>
  <si>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</si>
  <si>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</si>
  <si>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</si>
  <si>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</si>
  <si>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</si>
  <si>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</si>
  <si>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</si>
  <si>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</si>
  <si>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</si>
  <si>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</si>
  <si>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</si>
  <si>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</si>
  <si>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</si>
  <si>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</si>
  <si>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</si>
  <si>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</si>
  <si>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</si>
  <si>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</si>
  <si>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</si>
  <si>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</si>
  <si>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</si>
  <si>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</si>
  <si>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</si>
  <si>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</si>
  <si>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</si>
  <si>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</si>
  <si>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</si>
  <si>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</si>
  <si>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</si>
  <si>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</si>
  <si>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</si>
  <si>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</si>
  <si>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</si>
  <si>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</si>
  <si>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</si>
  <si>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</si>
  <si>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</si>
  <si>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</si>
  <si>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</si>
  <si>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</si>
  <si>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</si>
  <si>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</si>
  <si>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</si>
  <si>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</si>
  <si>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</si>
  <si>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</si>
  <si>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</si>
  <si>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</si>
  <si>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</si>
  <si>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</si>
  <si>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</si>
  <si>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</si>
  <si>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</si>
  <si>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</si>
  <si>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</si>
  <si>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</si>
  <si>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</si>
  <si>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</si>
  <si>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</si>
  <si>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</si>
  <si>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</si>
  <si>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</si>
  <si>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</si>
  <si>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</si>
  <si>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</si>
  <si>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</si>
  <si>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</si>
  <si>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</si>
  <si>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</si>
  <si>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</si>
  <si>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</si>
  <si>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</si>
  <si>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</si>
  <si>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</si>
  <si>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</si>
  <si>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</si>
  <si>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</si>
  <si>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</si>
  <si>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</si>
  <si>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</si>
  <si>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</si>
  <si>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</si>
  <si>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</si>
  <si>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</si>
  <si>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</si>
  <si>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</si>
  <si>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</si>
  <si>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</si>
  <si>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</si>
  <si>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</si>
  <si>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</si>
  <si>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</si>
  <si>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</si>
  <si>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</si>
  <si>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</si>
  <si>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</si>
  <si>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</si>
  <si>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</si>
  <si>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</si>
  <si>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</si>
  <si>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</si>
  <si>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</si>
  <si>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</si>
  <si>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</si>
  <si>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</si>
  <si>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</si>
  <si>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</si>
  <si>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</si>
  <si>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</si>
  <si>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</si>
  <si>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</si>
  <si>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</si>
  <si>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</si>
  <si>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</si>
  <si>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</si>
  <si>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</si>
  <si>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</si>
  <si>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</si>
  <si>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</si>
  <si>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</si>
  <si>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</si>
  <si>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</si>
  <si>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</si>
  <si>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</si>
  <si>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</si>
  <si>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</si>
  <si>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</si>
  <si>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</si>
  <si>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</si>
  <si>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</si>
  <si>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</si>
  <si>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</si>
  <si>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</si>
  <si>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</si>
  <si>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</si>
  <si>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</si>
  <si>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</si>
  <si>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</si>
  <si>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</si>
  <si>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</si>
  <si>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</si>
  <si>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</si>
  <si>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</si>
  <si>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</si>
  <si>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</si>
  <si>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</si>
  <si>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</si>
  <si>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</si>
  <si>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</si>
  <si>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</si>
  <si>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</si>
  <si>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</si>
  <si>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</si>
  <si>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</si>
  <si>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</si>
  <si>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</si>
  <si>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</si>
  <si>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</si>
  <si>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</si>
  <si>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</si>
  <si>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</si>
  <si>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</si>
  <si>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</si>
  <si>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</si>
  <si>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</si>
  <si>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</si>
  <si>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</si>
  <si>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</si>
  <si>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</si>
  <si>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</si>
  <si>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</si>
  <si>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</si>
  <si>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</si>
  <si>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</si>
  <si>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</si>
  <si>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</si>
  <si>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</si>
  <si>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김남정, ID : H1900229)</t>
  </si>
  <si>
    <t>2020년 06월 03일 10:54:55</t>
  </si>
  <si>
    <t>다량영양소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</si>
  <si>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</si>
  <si>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</si>
  <si>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</si>
  <si>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</si>
  <si>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</si>
  <si>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</si>
  <si>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</si>
  <si>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</si>
  <si>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</si>
  <si>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</si>
  <si>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</si>
  <si>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</si>
  <si>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</si>
  <si>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</si>
  <si>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</si>
  <si>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</si>
  <si>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</si>
  <si>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</si>
  <si>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</si>
  <si>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</si>
  <si>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H1900229</t>
  </si>
  <si>
    <t>김남정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</si>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</sst>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43.904780000000002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662616"/>
        <c:axId val="173663008"/>
      </c:barChart>
      <c:catAx>
        <c:axId val="17366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663008"/>
        <c:crosses val="autoZero"/>
        <c:auto val="1"/>
        <c:lblAlgn val="ctr"/>
        <c:lblOffset val="100"/>
        <c:noMultiLvlLbl val="0"/>
      </c:catAx>
      <c:valAx>
        <c:axId val="17366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66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1.4193697999999999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9288"/>
        <c:axId val="443455760"/>
      </c:barChart>
      <c:catAx>
        <c:axId val="44345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55760"/>
        <c:crosses val="autoZero"/>
        <c:auto val="1"/>
        <c:lblAlgn val="ctr"/>
        <c:lblOffset val="100"/>
        <c:noMultiLvlLbl val="0"/>
      </c:catAx>
      <c:valAx>
        <c:axId val="44345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0.39845809999999998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3016"/>
        <c:axId val="443454584"/>
      </c:barChart>
      <c:catAx>
        <c:axId val="44345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54584"/>
        <c:crosses val="autoZero"/>
        <c:auto val="1"/>
        <c:lblAlgn val="ctr"/>
        <c:lblOffset val="100"/>
        <c:noMultiLvlLbl val="0"/>
      </c:catAx>
      <c:valAx>
        <c:axId val="44345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742.52459999999996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8112"/>
        <c:axId val="443456544"/>
      </c:barChart>
      <c:catAx>
        <c:axId val="44345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56544"/>
        <c:crosses val="autoZero"/>
        <c:auto val="1"/>
        <c:lblAlgn val="ctr"/>
        <c:lblOffset val="100"/>
        <c:noMultiLvlLbl val="0"/>
      </c:catAx>
      <c:valAx>
        <c:axId val="44345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2108.2240000000002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4192"/>
        <c:axId val="443454976"/>
      </c:barChart>
      <c:catAx>
        <c:axId val="44345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54976"/>
        <c:crosses val="autoZero"/>
        <c:auto val="1"/>
        <c:lblAlgn val="ctr"/>
        <c:lblOffset val="100"/>
        <c:noMultiLvlLbl val="0"/>
      </c:catAx>
      <c:valAx>
        <c:axId val="443454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69.470695000000006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3408"/>
        <c:axId val="443455368"/>
      </c:barChart>
      <c:catAx>
        <c:axId val="44345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55368"/>
        <c:crosses val="autoZero"/>
        <c:auto val="1"/>
        <c:lblAlgn val="ctr"/>
        <c:lblOffset val="100"/>
        <c:noMultiLvlLbl val="0"/>
      </c:catAx>
      <c:valAx>
        <c:axId val="44345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77.415559999999999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6936"/>
        <c:axId val="443457328"/>
      </c:barChart>
      <c:catAx>
        <c:axId val="44345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457328"/>
        <c:crosses val="autoZero"/>
        <c:auto val="1"/>
        <c:lblAlgn val="ctr"/>
        <c:lblOffset val="100"/>
        <c:noMultiLvlLbl val="0"/>
      </c:catAx>
      <c:valAx>
        <c:axId val="44345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6.5428490000000004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458504"/>
        <c:axId val="444167296"/>
      </c:barChart>
      <c:catAx>
        <c:axId val="44345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167296"/>
        <c:crosses val="autoZero"/>
        <c:auto val="1"/>
        <c:lblAlgn val="ctr"/>
        <c:lblOffset val="100"/>
        <c:noMultiLvlLbl val="0"/>
      </c:catAx>
      <c:valAx>
        <c:axId val="44416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45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1364.7630999999999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168080"/>
        <c:axId val="444165728"/>
      </c:barChart>
      <c:catAx>
        <c:axId val="44416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165728"/>
        <c:crosses val="autoZero"/>
        <c:auto val="1"/>
        <c:lblAlgn val="ctr"/>
        <c:lblOffset val="100"/>
        <c:noMultiLvlLbl val="0"/>
      </c:catAx>
      <c:valAx>
        <c:axId val="444165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16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0.19449242999999999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167688"/>
        <c:axId val="444168864"/>
      </c:barChart>
      <c:catAx>
        <c:axId val="44416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168864"/>
        <c:crosses val="autoZero"/>
        <c:auto val="1"/>
        <c:lblAlgn val="ctr"/>
        <c:lblOffset val="100"/>
        <c:noMultiLvlLbl val="0"/>
      </c:catAx>
      <c:valAx>
        <c:axId val="44416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16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2.0732051999999999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164160"/>
        <c:axId val="444164552"/>
      </c:barChart>
      <c:catAx>
        <c:axId val="4441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164552"/>
        <c:crosses val="autoZero"/>
        <c:auto val="1"/>
        <c:lblAlgn val="ctr"/>
        <c:lblOffset val="100"/>
        <c:noMultiLvlLbl val="0"/>
      </c:catAx>
      <c:valAx>
        <c:axId val="444164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16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15.344604500000001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665360"/>
        <c:axId val="173665752"/>
      </c:barChart>
      <c:catAx>
        <c:axId val="17366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665752"/>
        <c:crosses val="autoZero"/>
        <c:auto val="1"/>
        <c:lblAlgn val="ctr"/>
        <c:lblOffset val="100"/>
        <c:noMultiLvlLbl val="0"/>
      </c:catAx>
      <c:valAx>
        <c:axId val="173665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66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77.613699999999994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163376"/>
        <c:axId val="444164944"/>
      </c:barChart>
      <c:catAx>
        <c:axId val="44416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164944"/>
        <c:crosses val="autoZero"/>
        <c:auto val="1"/>
        <c:lblAlgn val="ctr"/>
        <c:lblOffset val="100"/>
        <c:noMultiLvlLbl val="0"/>
      </c:catAx>
      <c:valAx>
        <c:axId val="44416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16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49.735045999999997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162592"/>
        <c:axId val="444166120"/>
      </c:barChart>
      <c:catAx>
        <c:axId val="4441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166120"/>
        <c:crosses val="autoZero"/>
        <c:auto val="1"/>
        <c:lblAlgn val="ctr"/>
        <c:lblOffset val="100"/>
        <c:noMultiLvlLbl val="0"/>
      </c:catAx>
      <c:valAx>
        <c:axId val="4441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1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7.0890000000000004</c:v>
                </c:pt>
                <c:pt idx="1">
                  <c:v>12.276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169256"/>
        <c:axId val="444162200"/>
      </c:barChart>
      <c:catAx>
        <c:axId val="44416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162200"/>
        <c:crosses val="autoZero"/>
        <c:auto val="1"/>
        <c:lblAlgn val="ctr"/>
        <c:lblOffset val="100"/>
        <c:noMultiLvlLbl val="0"/>
      </c:catAx>
      <c:valAx>
        <c:axId val="44416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16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7.4167699999999996</c:v>
                </c:pt>
                <c:pt idx="1">
                  <c:v>8.5172930000000004</c:v>
                </c:pt>
                <c:pt idx="2">
                  <c:v>7.809501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307.34473000000003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27736"/>
        <c:axId val="443131264"/>
      </c:barChart>
      <c:catAx>
        <c:axId val="44312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1264"/>
        <c:crosses val="autoZero"/>
        <c:auto val="1"/>
        <c:lblAlgn val="ctr"/>
        <c:lblOffset val="100"/>
        <c:noMultiLvlLbl val="0"/>
      </c:catAx>
      <c:valAx>
        <c:axId val="443131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2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12.011077999999999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28912"/>
        <c:axId val="443131656"/>
      </c:barChart>
      <c:catAx>
        <c:axId val="44312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1656"/>
        <c:crosses val="autoZero"/>
        <c:auto val="1"/>
        <c:lblAlgn val="ctr"/>
        <c:lblOffset val="100"/>
        <c:noMultiLvlLbl val="0"/>
      </c:catAx>
      <c:valAx>
        <c:axId val="44313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2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73.150999999999996</c:v>
                </c:pt>
                <c:pt idx="1">
                  <c:v>10.897</c:v>
                </c:pt>
                <c:pt idx="2">
                  <c:v>15.952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3134008"/>
        <c:axId val="443134400"/>
      </c:barChart>
      <c:catAx>
        <c:axId val="44313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4400"/>
        <c:crosses val="autoZero"/>
        <c:auto val="1"/>
        <c:lblAlgn val="ctr"/>
        <c:lblOffset val="100"/>
        <c:noMultiLvlLbl val="0"/>
      </c:catAx>
      <c:valAx>
        <c:axId val="44313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1281.6814999999999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34792"/>
        <c:axId val="443129304"/>
      </c:barChart>
      <c:catAx>
        <c:axId val="44313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29304"/>
        <c:crosses val="autoZero"/>
        <c:auto val="1"/>
        <c:lblAlgn val="ctr"/>
        <c:lblOffset val="100"/>
        <c:noMultiLvlLbl val="0"/>
      </c:catAx>
      <c:valAx>
        <c:axId val="443129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70.339680000000001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30088"/>
        <c:axId val="443133616"/>
      </c:barChart>
      <c:catAx>
        <c:axId val="44313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3616"/>
        <c:crosses val="autoZero"/>
        <c:auto val="1"/>
        <c:lblAlgn val="ctr"/>
        <c:lblOffset val="100"/>
        <c:noMultiLvlLbl val="0"/>
      </c:catAx>
      <c:valAx>
        <c:axId val="44313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283.38837000000001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30872"/>
        <c:axId val="443132440"/>
      </c:barChart>
      <c:catAx>
        <c:axId val="44313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2440"/>
        <c:crosses val="autoZero"/>
        <c:auto val="1"/>
        <c:lblAlgn val="ctr"/>
        <c:lblOffset val="100"/>
        <c:noMultiLvlLbl val="0"/>
      </c:catAx>
      <c:valAx>
        <c:axId val="44313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1.7615961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49832"/>
        <c:axId val="443554144"/>
      </c:barChart>
      <c:catAx>
        <c:axId val="44354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54144"/>
        <c:crosses val="autoZero"/>
        <c:auto val="1"/>
        <c:lblAlgn val="ctr"/>
        <c:lblOffset val="100"/>
        <c:noMultiLvlLbl val="0"/>
      </c:catAx>
      <c:valAx>
        <c:axId val="44355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4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3850.0635000000002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33224"/>
        <c:axId val="445715008"/>
      </c:barChart>
      <c:catAx>
        <c:axId val="44313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715008"/>
        <c:crosses val="autoZero"/>
        <c:auto val="1"/>
        <c:lblAlgn val="ctr"/>
        <c:lblOffset val="100"/>
        <c:noMultiLvlLbl val="0"/>
      </c:catAx>
      <c:valAx>
        <c:axId val="44571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9.4731830000000006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712656"/>
        <c:axId val="445711480"/>
      </c:barChart>
      <c:catAx>
        <c:axId val="44571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711480"/>
        <c:crosses val="autoZero"/>
        <c:auto val="1"/>
        <c:lblAlgn val="ctr"/>
        <c:lblOffset val="100"/>
        <c:noMultiLvlLbl val="0"/>
      </c:catAx>
      <c:valAx>
        <c:axId val="44571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71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0.98761606000000002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713440"/>
        <c:axId val="445716576"/>
      </c:barChart>
      <c:catAx>
        <c:axId val="4457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716576"/>
        <c:crosses val="autoZero"/>
        <c:auto val="1"/>
        <c:lblAlgn val="ctr"/>
        <c:lblOffset val="100"/>
        <c:noMultiLvlLbl val="0"/>
      </c:catAx>
      <c:valAx>
        <c:axId val="44571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71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146.22970000000001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53360"/>
        <c:axId val="443549048"/>
      </c:barChart>
      <c:catAx>
        <c:axId val="44355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49048"/>
        <c:crosses val="autoZero"/>
        <c:auto val="1"/>
        <c:lblAlgn val="ctr"/>
        <c:lblOffset val="100"/>
        <c:noMultiLvlLbl val="0"/>
      </c:catAx>
      <c:valAx>
        <c:axId val="44354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5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0.87890846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50224"/>
        <c:axId val="443550616"/>
      </c:barChart>
      <c:catAx>
        <c:axId val="44355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50616"/>
        <c:crosses val="autoZero"/>
        <c:auto val="1"/>
        <c:lblAlgn val="ctr"/>
        <c:lblOffset val="100"/>
        <c:noMultiLvlLbl val="0"/>
      </c:catAx>
      <c:valAx>
        <c:axId val="443550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5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11.429413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51400"/>
        <c:axId val="443552184"/>
      </c:barChart>
      <c:catAx>
        <c:axId val="44355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52184"/>
        <c:crosses val="autoZero"/>
        <c:auto val="1"/>
        <c:lblAlgn val="ctr"/>
        <c:lblOffset val="100"/>
        <c:noMultiLvlLbl val="0"/>
      </c:catAx>
      <c:valAx>
        <c:axId val="44355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5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0.98761606000000002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49440"/>
        <c:axId val="443552968"/>
      </c:barChart>
      <c:catAx>
        <c:axId val="4435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52968"/>
        <c:crosses val="autoZero"/>
        <c:auto val="1"/>
        <c:lblAlgn val="ctr"/>
        <c:lblOffset val="100"/>
        <c:noMultiLvlLbl val="0"/>
      </c:catAx>
      <c:valAx>
        <c:axId val="44355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326.47340000000003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52576"/>
        <c:axId val="443553752"/>
      </c:barChart>
      <c:catAx>
        <c:axId val="44355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53752"/>
        <c:crosses val="autoZero"/>
        <c:auto val="1"/>
        <c:lblAlgn val="ctr"/>
        <c:lblOffset val="100"/>
        <c:noMultiLvlLbl val="0"/>
      </c:catAx>
      <c:valAx>
        <c:axId val="44355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5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3.7806356000000001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47480"/>
        <c:axId val="443548656"/>
      </c:barChart>
      <c:catAx>
        <c:axId val="44354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48656"/>
        <c:crosses val="autoZero"/>
        <c:auto val="1"/>
        <c:lblAlgn val="ctr"/>
        <c:lblOffset val="100"/>
        <c:noMultiLvlLbl val="0"/>
      </c:catAx>
      <c:valAx>
        <c:axId val="44354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4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김남정, ID : H1900229)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10:54:55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1281.6814999999999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43.904780000000002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15.344604500000001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73.150999999999996</v>
      </c>
      <c r="G8" s="59">
        <f>'DRIs DATA 입력'!G8</f>
        <v>10.897</v>
      </c>
      <c r="H8" s="59">
        <f>'DRIs DATA 입력'!H8</f>
        <v>15.952</v>
      </c>
      <c r="I8" s="46"/>
      <c r="J8" s="59" t="s">
        <v>216</v>
      </c>
      <c r="K8" s="59">
        <f>'DRIs DATA 입력'!K8</f>
        <v>7.0890000000000004</v>
      </c>
      <c r="L8" s="59">
        <f>'DRIs DATA 입력'!L8</f>
        <v>12.276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307.34473000000003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12.011077999999999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1.7615961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146.22970000000001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70.339680000000001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1.2752068000000001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0.87890846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11.429413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0.98761606000000002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326.47340000000003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3.7806356000000001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1.4193697999999999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0.39845809999999998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283.38837000000001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742.52459999999996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3850.0635000000002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2108.2240000000002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69.470695000000006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77.415559999999999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9.4731830000000006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6.5428490000000004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1364.7630999999999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0.19449242999999999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2.0732051999999999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77.613699999999994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49.735045999999997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6" sqref="O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311</v>
      </c>
      <c r="G1" s="62" t="s">
        <v>276</v>
      </c>
      <c r="H1" s="61" t="s">
        <v>312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314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317</v>
      </c>
      <c r="P5" s="65" t="s">
        <v>283</v>
      </c>
      <c r="Q5" s="65" t="s">
        <v>284</v>
      </c>
      <c r="R5" s="65" t="s">
        <v>285</v>
      </c>
      <c r="S5" s="65" t="s">
        <v>314</v>
      </c>
      <c r="U5" s="65"/>
      <c r="V5" s="65" t="s">
        <v>317</v>
      </c>
      <c r="W5" s="65" t="s">
        <v>283</v>
      </c>
      <c r="X5" s="65" t="s">
        <v>284</v>
      </c>
      <c r="Y5" s="65" t="s">
        <v>285</v>
      </c>
      <c r="Z5" s="65" t="s">
        <v>314</v>
      </c>
    </row>
    <row r="6" spans="1:27" x14ac:dyDescent="0.3">
      <c r="A6" s="65" t="s">
        <v>277</v>
      </c>
      <c r="B6" s="65">
        <v>1900</v>
      </c>
      <c r="C6" s="65">
        <v>1281.6814999999999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318</v>
      </c>
      <c r="O6" s="65">
        <v>40</v>
      </c>
      <c r="P6" s="65">
        <v>50</v>
      </c>
      <c r="Q6" s="65">
        <v>0</v>
      </c>
      <c r="R6" s="65">
        <v>0</v>
      </c>
      <c r="S6" s="65">
        <v>43.904780000000002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15.344604500000001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320</v>
      </c>
      <c r="F8" s="65">
        <v>73.150999999999996</v>
      </c>
      <c r="G8" s="65">
        <v>10.897</v>
      </c>
      <c r="H8" s="65">
        <v>15.952</v>
      </c>
      <c r="J8" s="65" t="s">
        <v>320</v>
      </c>
      <c r="K8" s="65">
        <v>7.0890000000000004</v>
      </c>
      <c r="L8" s="65">
        <v>12.276</v>
      </c>
    </row>
    <row r="13" spans="1:27" x14ac:dyDescent="0.3">
      <c r="A13" s="66" t="s">
        <v>321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290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283</v>
      </c>
      <c r="D15" s="65" t="s">
        <v>284</v>
      </c>
      <c r="E15" s="65" t="s">
        <v>285</v>
      </c>
      <c r="F15" s="65" t="s">
        <v>314</v>
      </c>
      <c r="H15" s="65"/>
      <c r="I15" s="65" t="s">
        <v>317</v>
      </c>
      <c r="J15" s="65" t="s">
        <v>283</v>
      </c>
      <c r="K15" s="65" t="s">
        <v>284</v>
      </c>
      <c r="L15" s="65" t="s">
        <v>285</v>
      </c>
      <c r="M15" s="65" t="s">
        <v>314</v>
      </c>
      <c r="O15" s="65"/>
      <c r="P15" s="65" t="s">
        <v>317</v>
      </c>
      <c r="Q15" s="65" t="s">
        <v>283</v>
      </c>
      <c r="R15" s="65" t="s">
        <v>284</v>
      </c>
      <c r="S15" s="65" t="s">
        <v>285</v>
      </c>
      <c r="T15" s="65" t="s">
        <v>314</v>
      </c>
      <c r="V15" s="65"/>
      <c r="W15" s="65" t="s">
        <v>317</v>
      </c>
      <c r="X15" s="65" t="s">
        <v>283</v>
      </c>
      <c r="Y15" s="65" t="s">
        <v>284</v>
      </c>
      <c r="Z15" s="65" t="s">
        <v>285</v>
      </c>
      <c r="AA15" s="65" t="s">
        <v>314</v>
      </c>
    </row>
    <row r="16" spans="1:27" x14ac:dyDescent="0.3">
      <c r="A16" s="65" t="s">
        <v>291</v>
      </c>
      <c r="B16" s="65">
        <v>450</v>
      </c>
      <c r="C16" s="65">
        <v>650</v>
      </c>
      <c r="D16" s="65">
        <v>0</v>
      </c>
      <c r="E16" s="65">
        <v>3000</v>
      </c>
      <c r="F16" s="65">
        <v>307.34473000000003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12.011077999999999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1.7615961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146.22970000000001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324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296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283</v>
      </c>
      <c r="D25" s="65" t="s">
        <v>284</v>
      </c>
      <c r="E25" s="65" t="s">
        <v>285</v>
      </c>
      <c r="F25" s="65" t="s">
        <v>314</v>
      </c>
      <c r="H25" s="65"/>
      <c r="I25" s="65" t="s">
        <v>317</v>
      </c>
      <c r="J25" s="65" t="s">
        <v>283</v>
      </c>
      <c r="K25" s="65" t="s">
        <v>284</v>
      </c>
      <c r="L25" s="65" t="s">
        <v>285</v>
      </c>
      <c r="M25" s="65" t="s">
        <v>314</v>
      </c>
      <c r="O25" s="65"/>
      <c r="P25" s="65" t="s">
        <v>317</v>
      </c>
      <c r="Q25" s="65" t="s">
        <v>283</v>
      </c>
      <c r="R25" s="65" t="s">
        <v>284</v>
      </c>
      <c r="S25" s="65" t="s">
        <v>285</v>
      </c>
      <c r="T25" s="65" t="s">
        <v>314</v>
      </c>
      <c r="V25" s="65"/>
      <c r="W25" s="65" t="s">
        <v>317</v>
      </c>
      <c r="X25" s="65" t="s">
        <v>283</v>
      </c>
      <c r="Y25" s="65" t="s">
        <v>284</v>
      </c>
      <c r="Z25" s="65" t="s">
        <v>285</v>
      </c>
      <c r="AA25" s="65" t="s">
        <v>314</v>
      </c>
      <c r="AC25" s="65"/>
      <c r="AD25" s="65" t="s">
        <v>317</v>
      </c>
      <c r="AE25" s="65" t="s">
        <v>283</v>
      </c>
      <c r="AF25" s="65" t="s">
        <v>284</v>
      </c>
      <c r="AG25" s="65" t="s">
        <v>285</v>
      </c>
      <c r="AH25" s="65" t="s">
        <v>314</v>
      </c>
      <c r="AJ25" s="65"/>
      <c r="AK25" s="65" t="s">
        <v>317</v>
      </c>
      <c r="AL25" s="65" t="s">
        <v>283</v>
      </c>
      <c r="AM25" s="65" t="s">
        <v>284</v>
      </c>
      <c r="AN25" s="65" t="s">
        <v>285</v>
      </c>
      <c r="AO25" s="65" t="s">
        <v>314</v>
      </c>
      <c r="AQ25" s="65"/>
      <c r="AR25" s="65" t="s">
        <v>317</v>
      </c>
      <c r="AS25" s="65" t="s">
        <v>283</v>
      </c>
      <c r="AT25" s="65" t="s">
        <v>284</v>
      </c>
      <c r="AU25" s="65" t="s">
        <v>285</v>
      </c>
      <c r="AV25" s="65" t="s">
        <v>314</v>
      </c>
      <c r="AX25" s="65"/>
      <c r="AY25" s="65" t="s">
        <v>317</v>
      </c>
      <c r="AZ25" s="65" t="s">
        <v>283</v>
      </c>
      <c r="BA25" s="65" t="s">
        <v>284</v>
      </c>
      <c r="BB25" s="65" t="s">
        <v>285</v>
      </c>
      <c r="BC25" s="65" t="s">
        <v>314</v>
      </c>
      <c r="BE25" s="65"/>
      <c r="BF25" s="65" t="s">
        <v>317</v>
      </c>
      <c r="BG25" s="65" t="s">
        <v>283</v>
      </c>
      <c r="BH25" s="65" t="s">
        <v>284</v>
      </c>
      <c r="BI25" s="65" t="s">
        <v>285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70.339680000000001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1.2752068000000001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0.87890846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11.429413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0.98761606000000002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326.47340000000003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3.7806356000000001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1.4193697999999999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0.39845809999999998</v>
      </c>
    </row>
    <row r="33" spans="1:68" x14ac:dyDescent="0.3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300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283</v>
      </c>
      <c r="D35" s="65" t="s">
        <v>284</v>
      </c>
      <c r="E35" s="65" t="s">
        <v>285</v>
      </c>
      <c r="F35" s="65" t="s">
        <v>314</v>
      </c>
      <c r="H35" s="65"/>
      <c r="I35" s="65" t="s">
        <v>317</v>
      </c>
      <c r="J35" s="65" t="s">
        <v>283</v>
      </c>
      <c r="K35" s="65" t="s">
        <v>284</v>
      </c>
      <c r="L35" s="65" t="s">
        <v>285</v>
      </c>
      <c r="M35" s="65" t="s">
        <v>314</v>
      </c>
      <c r="O35" s="65"/>
      <c r="P35" s="65" t="s">
        <v>317</v>
      </c>
      <c r="Q35" s="65" t="s">
        <v>283</v>
      </c>
      <c r="R35" s="65" t="s">
        <v>284</v>
      </c>
      <c r="S35" s="65" t="s">
        <v>285</v>
      </c>
      <c r="T35" s="65" t="s">
        <v>314</v>
      </c>
      <c r="V35" s="65"/>
      <c r="W35" s="65" t="s">
        <v>317</v>
      </c>
      <c r="X35" s="65" t="s">
        <v>283</v>
      </c>
      <c r="Y35" s="65" t="s">
        <v>284</v>
      </c>
      <c r="Z35" s="65" t="s">
        <v>285</v>
      </c>
      <c r="AA35" s="65" t="s">
        <v>314</v>
      </c>
      <c r="AC35" s="65"/>
      <c r="AD35" s="65" t="s">
        <v>317</v>
      </c>
      <c r="AE35" s="65" t="s">
        <v>283</v>
      </c>
      <c r="AF35" s="65" t="s">
        <v>284</v>
      </c>
      <c r="AG35" s="65" t="s">
        <v>285</v>
      </c>
      <c r="AH35" s="65" t="s">
        <v>314</v>
      </c>
      <c r="AJ35" s="65"/>
      <c r="AK35" s="65" t="s">
        <v>317</v>
      </c>
      <c r="AL35" s="65" t="s">
        <v>283</v>
      </c>
      <c r="AM35" s="65" t="s">
        <v>284</v>
      </c>
      <c r="AN35" s="65" t="s">
        <v>285</v>
      </c>
      <c r="AO35" s="65" t="s">
        <v>314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283.38837000000001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742.52459999999996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3850.0635000000002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2108.2240000000002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69.470695000000006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77.415559999999999</v>
      </c>
    </row>
    <row r="43" spans="1:68" x14ac:dyDescent="0.3">
      <c r="A43" s="66" t="s">
        <v>301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302</v>
      </c>
      <c r="B44" s="67"/>
      <c r="C44" s="67"/>
      <c r="D44" s="67"/>
      <c r="E44" s="67"/>
      <c r="F44" s="67"/>
      <c r="H44" s="67" t="s">
        <v>303</v>
      </c>
      <c r="I44" s="67"/>
      <c r="J44" s="67"/>
      <c r="K44" s="67"/>
      <c r="L44" s="67"/>
      <c r="M44" s="67"/>
      <c r="O44" s="67" t="s">
        <v>304</v>
      </c>
      <c r="P44" s="67"/>
      <c r="Q44" s="67"/>
      <c r="R44" s="67"/>
      <c r="S44" s="67"/>
      <c r="T44" s="67"/>
      <c r="V44" s="67" t="s">
        <v>305</v>
      </c>
      <c r="W44" s="67"/>
      <c r="X44" s="67"/>
      <c r="Y44" s="67"/>
      <c r="Z44" s="67"/>
      <c r="AA44" s="67"/>
      <c r="AC44" s="67" t="s">
        <v>330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306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332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283</v>
      </c>
      <c r="D45" s="65" t="s">
        <v>284</v>
      </c>
      <c r="E45" s="65" t="s">
        <v>285</v>
      </c>
      <c r="F45" s="65" t="s">
        <v>314</v>
      </c>
      <c r="H45" s="65"/>
      <c r="I45" s="65" t="s">
        <v>317</v>
      </c>
      <c r="J45" s="65" t="s">
        <v>283</v>
      </c>
      <c r="K45" s="65" t="s">
        <v>284</v>
      </c>
      <c r="L45" s="65" t="s">
        <v>285</v>
      </c>
      <c r="M45" s="65" t="s">
        <v>314</v>
      </c>
      <c r="O45" s="65"/>
      <c r="P45" s="65" t="s">
        <v>317</v>
      </c>
      <c r="Q45" s="65" t="s">
        <v>283</v>
      </c>
      <c r="R45" s="65" t="s">
        <v>284</v>
      </c>
      <c r="S45" s="65" t="s">
        <v>285</v>
      </c>
      <c r="T45" s="65" t="s">
        <v>314</v>
      </c>
      <c r="V45" s="65"/>
      <c r="W45" s="65" t="s">
        <v>317</v>
      </c>
      <c r="X45" s="65" t="s">
        <v>283</v>
      </c>
      <c r="Y45" s="65" t="s">
        <v>284</v>
      </c>
      <c r="Z45" s="65" t="s">
        <v>285</v>
      </c>
      <c r="AA45" s="65" t="s">
        <v>314</v>
      </c>
      <c r="AC45" s="65"/>
      <c r="AD45" s="65" t="s">
        <v>317</v>
      </c>
      <c r="AE45" s="65" t="s">
        <v>283</v>
      </c>
      <c r="AF45" s="65" t="s">
        <v>284</v>
      </c>
      <c r="AG45" s="65" t="s">
        <v>285</v>
      </c>
      <c r="AH45" s="65" t="s">
        <v>314</v>
      </c>
      <c r="AJ45" s="65"/>
      <c r="AK45" s="65" t="s">
        <v>317</v>
      </c>
      <c r="AL45" s="65" t="s">
        <v>283</v>
      </c>
      <c r="AM45" s="65" t="s">
        <v>284</v>
      </c>
      <c r="AN45" s="65" t="s">
        <v>285</v>
      </c>
      <c r="AO45" s="65" t="s">
        <v>314</v>
      </c>
      <c r="AQ45" s="65"/>
      <c r="AR45" s="65" t="s">
        <v>317</v>
      </c>
      <c r="AS45" s="65" t="s">
        <v>283</v>
      </c>
      <c r="AT45" s="65" t="s">
        <v>284</v>
      </c>
      <c r="AU45" s="65" t="s">
        <v>285</v>
      </c>
      <c r="AV45" s="65" t="s">
        <v>314</v>
      </c>
      <c r="AX45" s="65"/>
      <c r="AY45" s="65" t="s">
        <v>317</v>
      </c>
      <c r="AZ45" s="65" t="s">
        <v>283</v>
      </c>
      <c r="BA45" s="65" t="s">
        <v>284</v>
      </c>
      <c r="BB45" s="65" t="s">
        <v>285</v>
      </c>
      <c r="BC45" s="65" t="s">
        <v>314</v>
      </c>
      <c r="BE45" s="65"/>
      <c r="BF45" s="65" t="s">
        <v>317</v>
      </c>
      <c r="BG45" s="65" t="s">
        <v>283</v>
      </c>
      <c r="BH45" s="65" t="s">
        <v>284</v>
      </c>
      <c r="BI45" s="65" t="s">
        <v>285</v>
      </c>
      <c r="BJ45" s="65" t="s">
        <v>314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9.4731830000000006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6.5428490000000004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1364.7630999999999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0.19449242999999999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2.0732051999999999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77.613699999999994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49.735045999999997</v>
      </c>
      <c r="AX46" s="65" t="s">
        <v>333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2" sqref="I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40</v>
      </c>
      <c r="E2" s="61">
        <v>1281.6814999999999</v>
      </c>
      <c r="F2" s="61">
        <v>201.32729</v>
      </c>
      <c r="G2" s="61">
        <v>29.990396</v>
      </c>
      <c r="H2" s="61">
        <v>15.519398000000001</v>
      </c>
      <c r="I2" s="61">
        <v>14.470999000000001</v>
      </c>
      <c r="J2" s="61">
        <v>43.904780000000002</v>
      </c>
      <c r="K2" s="61">
        <v>22.903756999999999</v>
      </c>
      <c r="L2" s="61">
        <v>21.001024000000001</v>
      </c>
      <c r="M2" s="61">
        <v>15.344604500000001</v>
      </c>
      <c r="N2" s="61">
        <v>1.5482236</v>
      </c>
      <c r="O2" s="61">
        <v>8.0079630000000002</v>
      </c>
      <c r="P2" s="61">
        <v>667.29089999999997</v>
      </c>
      <c r="Q2" s="61">
        <v>17.478123</v>
      </c>
      <c r="R2" s="61">
        <v>307.34473000000003</v>
      </c>
      <c r="S2" s="61">
        <v>41.881720000000001</v>
      </c>
      <c r="T2" s="61">
        <v>3185.5562</v>
      </c>
      <c r="U2" s="61">
        <v>1.7615961</v>
      </c>
      <c r="V2" s="61">
        <v>12.011077999999999</v>
      </c>
      <c r="W2" s="61">
        <v>146.22970000000001</v>
      </c>
      <c r="X2" s="61">
        <v>70.339680000000001</v>
      </c>
      <c r="Y2" s="61">
        <v>1.2752068000000001</v>
      </c>
      <c r="Z2" s="61">
        <v>0.87890846</v>
      </c>
      <c r="AA2" s="61">
        <v>11.429413</v>
      </c>
      <c r="AB2" s="61">
        <v>0.98761606000000002</v>
      </c>
      <c r="AC2" s="61">
        <v>326.47340000000003</v>
      </c>
      <c r="AD2" s="61">
        <v>3.7806356000000001</v>
      </c>
      <c r="AE2" s="61">
        <v>1.4193697999999999</v>
      </c>
      <c r="AF2" s="61">
        <v>0.39845809999999998</v>
      </c>
      <c r="AG2" s="61">
        <v>283.38837000000001</v>
      </c>
      <c r="AH2" s="61">
        <v>197.86813000000001</v>
      </c>
      <c r="AI2" s="61">
        <v>85.520229999999998</v>
      </c>
      <c r="AJ2" s="61">
        <v>742.52459999999996</v>
      </c>
      <c r="AK2" s="61">
        <v>3850.0635000000002</v>
      </c>
      <c r="AL2" s="61">
        <v>69.470695000000006</v>
      </c>
      <c r="AM2" s="61">
        <v>2108.2240000000002</v>
      </c>
      <c r="AN2" s="61">
        <v>77.415559999999999</v>
      </c>
      <c r="AO2" s="61">
        <v>9.4731830000000006</v>
      </c>
      <c r="AP2" s="61">
        <v>7.1351222999999999</v>
      </c>
      <c r="AQ2" s="61">
        <v>2.3380605999999999</v>
      </c>
      <c r="AR2" s="61">
        <v>6.5428490000000004</v>
      </c>
      <c r="AS2" s="61">
        <v>1364.7630999999999</v>
      </c>
      <c r="AT2" s="61">
        <v>0.19449242999999999</v>
      </c>
      <c r="AU2" s="61">
        <v>2.0732051999999999</v>
      </c>
      <c r="AV2" s="61">
        <v>77.613699999999994</v>
      </c>
      <c r="AW2" s="61">
        <v>49.735045999999997</v>
      </c>
      <c r="AX2" s="61">
        <v>0.13264148000000001</v>
      </c>
      <c r="AY2" s="61">
        <v>0.80786574</v>
      </c>
      <c r="AZ2" s="61">
        <v>143.07677000000001</v>
      </c>
      <c r="BA2" s="61">
        <v>23.746845</v>
      </c>
      <c r="BB2" s="61">
        <v>7.4167699999999996</v>
      </c>
      <c r="BC2" s="61">
        <v>8.5172930000000004</v>
      </c>
      <c r="BD2" s="61">
        <v>7.809501</v>
      </c>
      <c r="BE2" s="61">
        <v>0.44537196000000001</v>
      </c>
      <c r="BF2" s="61">
        <v>2.4424530999999998</v>
      </c>
      <c r="BG2" s="61">
        <v>4.5795576000000001E-4</v>
      </c>
      <c r="BH2" s="61">
        <v>5.6811146999999999E-3</v>
      </c>
      <c r="BI2" s="61">
        <v>5.913265E-3</v>
      </c>
      <c r="BJ2" s="61">
        <v>4.6656806000000002E-2</v>
      </c>
      <c r="BK2" s="61">
        <v>3.5227366999999997E-5</v>
      </c>
      <c r="BL2" s="61">
        <v>0.27985307999999998</v>
      </c>
      <c r="BM2" s="61">
        <v>2.2808541999999998</v>
      </c>
      <c r="BN2" s="61">
        <v>0.75083922999999997</v>
      </c>
      <c r="BO2" s="61">
        <v>36.401637999999998</v>
      </c>
      <c r="BP2" s="61">
        <v>6.1492534000000001</v>
      </c>
      <c r="BQ2" s="61">
        <v>11.918646000000001</v>
      </c>
      <c r="BR2" s="61">
        <v>43.701377999999998</v>
      </c>
      <c r="BS2" s="61">
        <v>16.901657</v>
      </c>
      <c r="BT2" s="61">
        <v>7.9422316999999998</v>
      </c>
      <c r="BU2" s="61">
        <v>5.6090515000000001E-2</v>
      </c>
      <c r="BV2" s="61">
        <v>1.0391737999999999E-2</v>
      </c>
      <c r="BW2" s="61">
        <v>0.53756769999999998</v>
      </c>
      <c r="BX2" s="61">
        <v>0.82526449999999996</v>
      </c>
      <c r="BY2" s="61">
        <v>9.5124009999999995E-2</v>
      </c>
      <c r="BZ2" s="61">
        <v>4.4541355E-4</v>
      </c>
      <c r="CA2" s="61">
        <v>0.35654813000000002</v>
      </c>
      <c r="CB2" s="61">
        <v>5.89676E-3</v>
      </c>
      <c r="CC2" s="61">
        <v>0.12562090000000001</v>
      </c>
      <c r="CD2" s="61">
        <v>0.98199919999999996</v>
      </c>
      <c r="CE2" s="61">
        <v>6.0992666000000001E-2</v>
      </c>
      <c r="CF2" s="61">
        <v>0.13441687999999999</v>
      </c>
      <c r="CG2" s="61">
        <v>4.9500000000000003E-7</v>
      </c>
      <c r="CH2" s="61">
        <v>2.6099265E-2</v>
      </c>
      <c r="CI2" s="61">
        <v>2.5328759999999999E-3</v>
      </c>
      <c r="CJ2" s="61">
        <v>2.1108121999999998</v>
      </c>
      <c r="CK2" s="61">
        <v>1.7598446E-2</v>
      </c>
      <c r="CL2" s="61">
        <v>0.55554930000000002</v>
      </c>
      <c r="CM2" s="61">
        <v>2.2850117999999999</v>
      </c>
      <c r="CN2" s="61">
        <v>1278.3789999999999</v>
      </c>
      <c r="CO2" s="61">
        <v>2213.7649999999999</v>
      </c>
      <c r="CP2" s="61">
        <v>1281.6129000000001</v>
      </c>
      <c r="CQ2" s="61">
        <v>478.47863999999998</v>
      </c>
      <c r="CR2" s="61">
        <v>247.88405</v>
      </c>
      <c r="CS2" s="61">
        <v>251.56560999999999</v>
      </c>
      <c r="CT2" s="61">
        <v>1286.8227999999999</v>
      </c>
      <c r="CU2" s="61">
        <v>758.85979999999995</v>
      </c>
      <c r="CV2" s="61">
        <v>842.2672</v>
      </c>
      <c r="CW2" s="61">
        <v>857.41534000000001</v>
      </c>
      <c r="CX2" s="61">
        <v>272.71472</v>
      </c>
      <c r="CY2" s="61">
        <v>1648.9490000000001</v>
      </c>
      <c r="CZ2" s="61">
        <v>868.92895999999996</v>
      </c>
      <c r="DA2" s="61">
        <v>1878.2366</v>
      </c>
      <c r="DB2" s="61">
        <v>1884.8738000000001</v>
      </c>
      <c r="DC2" s="61">
        <v>2586.2507000000001</v>
      </c>
      <c r="DD2" s="61">
        <v>4637.9960000000001</v>
      </c>
      <c r="DE2" s="61">
        <v>1028.5658000000001</v>
      </c>
      <c r="DF2" s="61">
        <v>2250.9578000000001</v>
      </c>
      <c r="DG2" s="61">
        <v>993.95899999999995</v>
      </c>
      <c r="DH2" s="61">
        <v>42.806891999999998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23.746845</v>
      </c>
      <c r="B6">
        <f>BB2</f>
        <v>7.4167699999999996</v>
      </c>
      <c r="C6">
        <f>BC2</f>
        <v>8.5172930000000004</v>
      </c>
      <c r="D6">
        <f>BD2</f>
        <v>7.809501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29060</v>
      </c>
      <c r="C2" s="56">
        <f ca="1">YEAR(TODAY())-YEAR(B2)+IF(TODAY()&gt;=DATE(YEAR(TODAY()),MONTH(B2),DAY(B2)),0,-1)</f>
        <v>40</v>
      </c>
      <c r="E2" s="52">
        <v>160.30000000000001</v>
      </c>
      <c r="F2" s="53" t="s">
        <v>39</v>
      </c>
      <c r="G2" s="52">
        <v>66.400000000000006</v>
      </c>
      <c r="H2" s="51" t="s">
        <v>41</v>
      </c>
      <c r="I2" s="72">
        <f>ROUND(G3/E3^2,1)</f>
        <v>25.8</v>
      </c>
    </row>
    <row r="3" spans="1:9" x14ac:dyDescent="0.3">
      <c r="E3" s="51">
        <f>E2/100</f>
        <v>1.6030000000000002</v>
      </c>
      <c r="F3" s="51" t="s">
        <v>40</v>
      </c>
      <c r="G3" s="51">
        <f>G2</f>
        <v>66.400000000000006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김남정, ID : H1900229)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10:54:55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33" zoomScaleNormal="100" zoomScaleSheetLayoutView="100" zoomScalePageLayoutView="10" workbookViewId="0">
      <selection activeCell="A43" sqref="A4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310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40</v>
      </c>
      <c r="G12" s="94"/>
      <c r="H12" s="94"/>
      <c r="I12" s="94"/>
      <c r="K12" s="123">
        <f>'개인정보 및 신체계측 입력'!E2</f>
        <v>160.30000000000001</v>
      </c>
      <c r="L12" s="124"/>
      <c r="M12" s="117">
        <f>'개인정보 및 신체계측 입력'!G2</f>
        <v>66.400000000000006</v>
      </c>
      <c r="N12" s="118"/>
      <c r="O12" s="113" t="s">
        <v>271</v>
      </c>
      <c r="P12" s="107"/>
      <c r="Q12" s="90">
        <f>'개인정보 및 신체계측 입력'!I2</f>
        <v>25.8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김남정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73.150999999999996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10.897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15.952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0.9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12.3</v>
      </c>
      <c r="L71" s="36" t="s">
        <v>53</v>
      </c>
      <c r="M71" s="36">
        <f>ROUND('DRIs DATA'!K8,1)</f>
        <v>7.1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40.98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100.09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70.34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65.84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35.42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256.67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94.73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1900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2020-06-03T05:57:50Z</cp:lastPrinted>
  <dcterms:created xsi:type="dcterms:W3CDTF">2015-06-13T08:19:18Z</dcterms:created>
  <dcterms:modified xsi:type="dcterms:W3CDTF">2020-06-03T05:57:52Z</dcterms:modified>
</cp:coreProperties>
</file>