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O68" i="7" s="1"/>
  <c r="A6" i="5"/>
  <c r="M68" i="7" l="1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<sst xmlns="http://schemas.openxmlformats.org/spreadsheetml/2006/main" count="692" uniqueCount="347">
  <si>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</si>
  <si>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</si>
  <si>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</si>
  <si>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</si>
  <si>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</si>
  <si>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</si>
  <si>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</si>
  <si>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</si>
  <si>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</si>
  <si>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</si>
  <si>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</si>
  <si>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</si>
  <si>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</si>
  <si>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</si>
  <si>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</si>
  <si>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</si>
  <si>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</si>
  <si>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</si>
  <si>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</si>
  <si>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</si>
  <si>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</si>
  <si>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</si>
  <si>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</si>
  <si>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</si>
  <si>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</si>
  <si>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</si>
  <si>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</si>
  <si>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</si>
  <si>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</si>
  <si>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</si>
  <si>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</si>
  <si>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</si>
  <si>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</si>
  <si>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</si>
  <si>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</si>
  <si>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</si>
  <si>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</si>
  <si>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</si>
  <si>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</si>
  <si>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</si>
  <si>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</si>
  <si>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</si>
  <si>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</si>
  <si>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</si>
  <si>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</si>
  <si>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</si>
  <si>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</si>
  <si>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</si>
  <si>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</si>
  <si>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</si>
  <si>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</si>
  <si>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</si>
  <si>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</si>
  <si>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</si>
  <si>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</si>
  <si>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</si>
  <si>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</si>
  <si>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</si>
  <si>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</si>
  <si>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</si>
  <si>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</si>
  <si>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</si>
  <si>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</si>
  <si>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</si>
  <si>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</si>
  <si>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</si>
  <si>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</si>
  <si>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</si>
  <si>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</si>
  <si>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</si>
  <si>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</si>
  <si>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</si>
  <si>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</si>
  <si>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</si>
  <si>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</si>
  <si>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</si>
  <si>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</si>
  <si>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</si>
  <si>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</si>
  <si>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</si>
  <si>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</si>
  <si>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</si>
  <si>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</si>
  <si>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</si>
  <si>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</si>
  <si>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</si>
  <si>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</si>
  <si>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</si>
  <si>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</si>
  <si>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</si>
  <si>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</si>
  <si>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</si>
  <si>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</si>
  <si>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</si>
  <si>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</si>
  <si>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</si>
  <si>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</si>
  <si>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</si>
  <si>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</si>
  <si>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</si>
  <si>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</si>
  <si>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</si>
  <si>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</si>
  <si>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</si>
  <si>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</si>
  <si>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</si>
  <si>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</si>
  <si>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</si>
  <si>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</si>
  <si>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</si>
  <si>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</si>
  <si>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</si>
  <si>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</si>
  <si>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</si>
  <si>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</si>
  <si>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</si>
  <si>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</si>
  <si>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</si>
  <si>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</si>
  <si>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</si>
  <si>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</si>
  <si>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</si>
  <si>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</si>
  <si>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</si>
  <si>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</si>
  <si>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</si>
  <si>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</si>
  <si>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</si>
  <si>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</si>
  <si>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</si>
  <si>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</si>
  <si>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</si>
  <si>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</si>
  <si>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</si>
  <si>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</si>
  <si>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</si>
  <si>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</si>
  <si>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</si>
  <si>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</si>
  <si>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</si>
  <si>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</si>
  <si>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</si>
  <si>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</si>
  <si>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</si>
  <si>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</si>
  <si>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</si>
  <si>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</si>
  <si>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</si>
  <si>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</si>
  <si>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</si>
  <si>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</si>
  <si>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</si>
  <si>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</si>
  <si>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</si>
  <si>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</si>
  <si>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</si>
  <si>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</si>
  <si>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</si>
  <si>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</si>
  <si>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</si>
  <si>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</si>
  <si>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</si>
  <si>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</si>
  <si>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</si>
  <si>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</si>
  <si>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</si>
  <si>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</si>
  <si>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</si>
  <si>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</si>
  <si>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</si>
  <si>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</si>
  <si>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</si>
  <si>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</si>
  <si>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</si>
  <si>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</si>
  <si>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</si>
  <si>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</si>
  <si>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</si>
  <si>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</si>
  <si>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</si>
  <si>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</si>
  <si>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</si>
  <si>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</si>
  <si>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</si>
  <si>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</si>
  <si>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</si>
  <si>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</si>
  <si>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</si>
  <si>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</si>
  <si>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</si>
  <si>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</si>
  <si>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</si>
  <si>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</si>
  <si>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</si>
  <si>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</si>
  <si>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</si>
  <si>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</si>
  <si>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</si>
  <si>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</si>
  <si>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</si>
  <si>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</si>
  <si>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</si>
  <si>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</si>
  <si>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</si>
  <si>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</si>
  <si>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</si>
  <si>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</si>
  <si>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</si>
  <si>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</si>
  <si>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</si>
  <si>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</si>
  <si>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</si>
  <si>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</si>
  <si>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</si>
  <si>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</si>
  <si>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</si>
  <si>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</si>
  <si>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</si>
  <si>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</si>
  <si>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</si>
  <si>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</si>
  <si>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</si>
  <si>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</si>
  <si>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</si>
  <si>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</si>
  <si>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</si>
  <si>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</si>
  <si>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</si>
  <si>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</si>
  <si>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</si>
  <si>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</si>
  <si>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</si>
  <si>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</si>
  <si>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</si>
  <si>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</si>
  <si>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</si>
  <si>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</si>
  <si>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</si>
  <si>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</si>
  <si>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</si>
  <si>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</si>
  <si>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</si>
  <si>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</si>
  <si>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</si>
  <si>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</si>
  <si>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</si>
  <si>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</si>
  <si>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</si>
  <si>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</si>
  <si>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</si>
  <si>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</si>
  <si>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</si>
  <si>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</si>
  <si>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</si>
  <si>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</si>
  <si>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</si>
  <si>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</si>
  <si>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</si>
  <si>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</si>
  <si>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</si>
  <si>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</si>
  <si>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</si>
  <si>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</si>
  <si>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</si>
  <si>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</si>
  <si>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</si>
  <si>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</si>
  <si>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</si>
  <si>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</si>
  <si>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</si>
  <si>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</si>
  <si>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</si>
  <si>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</si>
  <si>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</si>
  <si>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</si>
  <si>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</si>
  <si>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</si>
  <si>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</si>
  <si>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</si>
  <si>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</si>
  <si>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</si>
  <si>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</si>
  <si>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</si>
  <si>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</si>
  <si>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</si>
  <si>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</si>
  <si>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</si>
  <si>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</si>
  <si>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</si>
  <si>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</si>
  <si>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</si>
  <si>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</si>
  <si>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</si>
  <si>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</si>
  <si>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</si>
  <si>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</si>
  <si>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</si>
  <si>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</si>
  <si>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</si>
  <si>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</si>
  <si>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</si>
  <si>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</si>
  <si>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</si>
  <si>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</si>
  <si>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박보영, ID : H1900230)</t>
  </si>
  <si>
    <t>출력시각</t>
    <phoneticPr fontId="1" type="noConversion"/>
  </si>
  <si>
    <t>2020년 06월 03일 11:31:04</t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</si>
  <si>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</si>
  <si>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</si>
  <si>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</si>
  <si>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</si>
  <si>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</si>
  <si>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</si>
  <si>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</si>
  <si>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</si>
  <si>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</si>
  <si>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</si>
  <si>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</si>
  <si>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</si>
  <si>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</si>
  <si>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</si>
  <si>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</si>
  <si>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</si>
  <si>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</si>
  <si>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</si>
  <si>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</si>
  <si>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</si>
  <si>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</si>
  <si>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</si>
  <si>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</si>
  <si>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</si>
  <si>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섭취량</t>
    <phoneticPr fontId="1" type="noConversion"/>
  </si>
  <si>
    <t>비타민C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</si>
  <si>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</si>
  <si>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</si>
  <si>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</si>
  <si>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</si>
  <si>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</si>
  <si>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</si>
  <si>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</si>
  <si>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</si>
  <si>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아연</t>
    <phoneticPr fontId="1" type="noConversion"/>
  </si>
  <si>
    <t>요오드</t>
    <phoneticPr fontId="1" type="noConversion"/>
  </si>
  <si>
    <t>셀레늄</t>
    <phoneticPr fontId="1" type="noConversion"/>
  </si>
  <si>
    <t>H1900230</t>
  </si>
  <si>
    <t>박보영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</si>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</sst>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93.871790000000004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540752"/>
        <c:axId val="170541928"/>
      </c:barChart>
      <c:catAx>
        <c:axId val="17054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541928"/>
        <c:crosses val="autoZero"/>
        <c:auto val="1"/>
        <c:lblAlgn val="ctr"/>
        <c:lblOffset val="100"/>
        <c:noMultiLvlLbl val="0"/>
      </c:catAx>
      <c:valAx>
        <c:axId val="17054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54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4.7486990000000002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681560"/>
        <c:axId val="485682736"/>
      </c:barChart>
      <c:catAx>
        <c:axId val="48568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682736"/>
        <c:crosses val="autoZero"/>
        <c:auto val="1"/>
        <c:lblAlgn val="ctr"/>
        <c:lblOffset val="100"/>
        <c:noMultiLvlLbl val="0"/>
      </c:catAx>
      <c:valAx>
        <c:axId val="48568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68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1.9936525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687440"/>
        <c:axId val="485687832"/>
      </c:barChart>
      <c:catAx>
        <c:axId val="48568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687832"/>
        <c:crosses val="autoZero"/>
        <c:auto val="1"/>
        <c:lblAlgn val="ctr"/>
        <c:lblOffset val="100"/>
        <c:noMultiLvlLbl val="0"/>
      </c:catAx>
      <c:valAx>
        <c:axId val="48568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68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1592.0154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683912"/>
        <c:axId val="170546632"/>
      </c:barChart>
      <c:catAx>
        <c:axId val="4856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546632"/>
        <c:crosses val="autoZero"/>
        <c:auto val="1"/>
        <c:lblAlgn val="ctr"/>
        <c:lblOffset val="100"/>
        <c:noMultiLvlLbl val="0"/>
      </c:catAx>
      <c:valAx>
        <c:axId val="17054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68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4738.0625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540360"/>
        <c:axId val="170545064"/>
      </c:barChart>
      <c:catAx>
        <c:axId val="17054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545064"/>
        <c:crosses val="autoZero"/>
        <c:auto val="1"/>
        <c:lblAlgn val="ctr"/>
        <c:lblOffset val="100"/>
        <c:noMultiLvlLbl val="0"/>
      </c:catAx>
      <c:valAx>
        <c:axId val="170545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5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352.46185000000003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458008"/>
        <c:axId val="486461144"/>
      </c:barChart>
      <c:catAx>
        <c:axId val="48645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461144"/>
        <c:crosses val="autoZero"/>
        <c:auto val="1"/>
        <c:lblAlgn val="ctr"/>
        <c:lblOffset val="100"/>
        <c:noMultiLvlLbl val="0"/>
      </c:catAx>
      <c:valAx>
        <c:axId val="486461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45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230.01758000000001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461536"/>
        <c:axId val="486459576"/>
      </c:barChart>
      <c:catAx>
        <c:axId val="48646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459576"/>
        <c:crosses val="autoZero"/>
        <c:auto val="1"/>
        <c:lblAlgn val="ctr"/>
        <c:lblOffset val="100"/>
        <c:noMultiLvlLbl val="0"/>
      </c:catAx>
      <c:valAx>
        <c:axId val="48645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46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14.227259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461928"/>
        <c:axId val="486458400"/>
      </c:barChart>
      <c:catAx>
        <c:axId val="48646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458400"/>
        <c:crosses val="autoZero"/>
        <c:auto val="1"/>
        <c:lblAlgn val="ctr"/>
        <c:lblOffset val="100"/>
        <c:noMultiLvlLbl val="0"/>
      </c:catAx>
      <c:valAx>
        <c:axId val="486458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46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936.37900000000002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463888"/>
        <c:axId val="486460752"/>
      </c:barChart>
      <c:catAx>
        <c:axId val="48646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460752"/>
        <c:crosses val="autoZero"/>
        <c:auto val="1"/>
        <c:lblAlgn val="ctr"/>
        <c:lblOffset val="100"/>
        <c:noMultiLvlLbl val="0"/>
      </c:catAx>
      <c:valAx>
        <c:axId val="4864607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46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0.31236323999999999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464672"/>
        <c:axId val="486463496"/>
      </c:barChart>
      <c:catAx>
        <c:axId val="48646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463496"/>
        <c:crosses val="autoZero"/>
        <c:auto val="1"/>
        <c:lblAlgn val="ctr"/>
        <c:lblOffset val="100"/>
        <c:noMultiLvlLbl val="0"/>
      </c:catAx>
      <c:valAx>
        <c:axId val="48646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46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3.1460149999999998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457224"/>
        <c:axId val="486458792"/>
      </c:barChart>
      <c:catAx>
        <c:axId val="48645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458792"/>
        <c:crosses val="autoZero"/>
        <c:auto val="1"/>
        <c:lblAlgn val="ctr"/>
        <c:lblOffset val="100"/>
        <c:noMultiLvlLbl val="0"/>
      </c:catAx>
      <c:valAx>
        <c:axId val="486458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45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39.686523000000001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546240"/>
        <c:axId val="170541536"/>
      </c:barChart>
      <c:catAx>
        <c:axId val="17054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541536"/>
        <c:crosses val="autoZero"/>
        <c:auto val="1"/>
        <c:lblAlgn val="ctr"/>
        <c:lblOffset val="100"/>
        <c:noMultiLvlLbl val="0"/>
      </c:catAx>
      <c:valAx>
        <c:axId val="17054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54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162.8475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418576"/>
        <c:axId val="487415048"/>
      </c:barChart>
      <c:catAx>
        <c:axId val="48741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415048"/>
        <c:crosses val="autoZero"/>
        <c:auto val="1"/>
        <c:lblAlgn val="ctr"/>
        <c:lblOffset val="100"/>
        <c:noMultiLvlLbl val="0"/>
      </c:catAx>
      <c:valAx>
        <c:axId val="48741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41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99.761269999999996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418968"/>
        <c:axId val="487419752"/>
      </c:barChart>
      <c:catAx>
        <c:axId val="48741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419752"/>
        <c:crosses val="autoZero"/>
        <c:auto val="1"/>
        <c:lblAlgn val="ctr"/>
        <c:lblOffset val="100"/>
        <c:noMultiLvlLbl val="0"/>
      </c:catAx>
      <c:valAx>
        <c:axId val="48741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41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13.102</c:v>
                </c:pt>
                <c:pt idx="1">
                  <c:v>17.041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7420536"/>
        <c:axId val="487419360"/>
      </c:barChart>
      <c:catAx>
        <c:axId val="48742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419360"/>
        <c:crosses val="autoZero"/>
        <c:auto val="1"/>
        <c:lblAlgn val="ctr"/>
        <c:lblOffset val="100"/>
        <c:noMultiLvlLbl val="0"/>
      </c:catAx>
      <c:valAx>
        <c:axId val="487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42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22.771732</c:v>
                </c:pt>
                <c:pt idx="1">
                  <c:v>23.540721999999999</c:v>
                </c:pt>
                <c:pt idx="2">
                  <c:v>17.650836999999999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1083.1635000000001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414656"/>
        <c:axId val="487415440"/>
      </c:barChart>
      <c:catAx>
        <c:axId val="48741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415440"/>
        <c:crosses val="autoZero"/>
        <c:auto val="1"/>
        <c:lblAlgn val="ctr"/>
        <c:lblOffset val="100"/>
        <c:noMultiLvlLbl val="0"/>
      </c:catAx>
      <c:valAx>
        <c:axId val="487415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41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25.587986000000001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418184"/>
        <c:axId val="487421320"/>
      </c:barChart>
      <c:catAx>
        <c:axId val="48741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421320"/>
        <c:crosses val="autoZero"/>
        <c:auto val="1"/>
        <c:lblAlgn val="ctr"/>
        <c:lblOffset val="100"/>
        <c:noMultiLvlLbl val="0"/>
      </c:catAx>
      <c:valAx>
        <c:axId val="48742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41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59.146999999999998</c:v>
                </c:pt>
                <c:pt idx="1">
                  <c:v>16.988</c:v>
                </c:pt>
                <c:pt idx="2">
                  <c:v>23.864999999999998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7416224"/>
        <c:axId val="487416616"/>
      </c:barChart>
      <c:catAx>
        <c:axId val="4874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416616"/>
        <c:crosses val="autoZero"/>
        <c:auto val="1"/>
        <c:lblAlgn val="ctr"/>
        <c:lblOffset val="100"/>
        <c:noMultiLvlLbl val="0"/>
      </c:catAx>
      <c:valAx>
        <c:axId val="48741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41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2179.4380000000001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417008"/>
        <c:axId val="486459184"/>
      </c:barChart>
      <c:catAx>
        <c:axId val="48741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459184"/>
        <c:crosses val="autoZero"/>
        <c:auto val="1"/>
        <c:lblAlgn val="ctr"/>
        <c:lblOffset val="100"/>
        <c:noMultiLvlLbl val="0"/>
      </c:catAx>
      <c:valAx>
        <c:axId val="486459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41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166.25397000000001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3864"/>
        <c:axId val="487864648"/>
      </c:barChart>
      <c:catAx>
        <c:axId val="48786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4648"/>
        <c:crosses val="autoZero"/>
        <c:auto val="1"/>
        <c:lblAlgn val="ctr"/>
        <c:lblOffset val="100"/>
        <c:noMultiLvlLbl val="0"/>
      </c:catAx>
      <c:valAx>
        <c:axId val="48786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810.40710000000001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57984"/>
        <c:axId val="487860728"/>
      </c:barChart>
      <c:catAx>
        <c:axId val="48785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0728"/>
        <c:crosses val="autoZero"/>
        <c:auto val="1"/>
        <c:lblAlgn val="ctr"/>
        <c:lblOffset val="100"/>
        <c:noMultiLvlLbl val="0"/>
      </c:catAx>
      <c:valAx>
        <c:axId val="48786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5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5.9245156999999997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542320"/>
        <c:axId val="170542712"/>
      </c:barChart>
      <c:catAx>
        <c:axId val="17054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542712"/>
        <c:crosses val="autoZero"/>
        <c:auto val="1"/>
        <c:lblAlgn val="ctr"/>
        <c:lblOffset val="100"/>
        <c:noMultiLvlLbl val="0"/>
      </c:catAx>
      <c:valAx>
        <c:axId val="17054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54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9406.6280000000006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5040"/>
        <c:axId val="487861120"/>
      </c:barChart>
      <c:catAx>
        <c:axId val="48786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61120"/>
        <c:crosses val="autoZero"/>
        <c:auto val="1"/>
        <c:lblAlgn val="ctr"/>
        <c:lblOffset val="100"/>
        <c:noMultiLvlLbl val="0"/>
      </c:catAx>
      <c:valAx>
        <c:axId val="48786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22.874448999999998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61512"/>
        <c:axId val="487858376"/>
      </c:barChart>
      <c:catAx>
        <c:axId val="48786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58376"/>
        <c:crosses val="autoZero"/>
        <c:auto val="1"/>
        <c:lblAlgn val="ctr"/>
        <c:lblOffset val="100"/>
        <c:noMultiLvlLbl val="0"/>
      </c:catAx>
      <c:valAx>
        <c:axId val="48785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6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2.3947080000000001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7859552"/>
        <c:axId val="487859944"/>
      </c:barChart>
      <c:catAx>
        <c:axId val="4878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7859944"/>
        <c:crosses val="autoZero"/>
        <c:auto val="1"/>
        <c:lblAlgn val="ctr"/>
        <c:lblOffset val="100"/>
        <c:noMultiLvlLbl val="0"/>
      </c:catAx>
      <c:valAx>
        <c:axId val="48785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785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507.69740000000002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547024"/>
        <c:axId val="170543496"/>
      </c:barChart>
      <c:catAx>
        <c:axId val="17054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543496"/>
        <c:crosses val="autoZero"/>
        <c:auto val="1"/>
        <c:lblAlgn val="ctr"/>
        <c:lblOffset val="100"/>
        <c:noMultiLvlLbl val="0"/>
      </c:catAx>
      <c:valAx>
        <c:axId val="17054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54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2.6256127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544280"/>
        <c:axId val="170545848"/>
      </c:barChart>
      <c:catAx>
        <c:axId val="17054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545848"/>
        <c:crosses val="autoZero"/>
        <c:auto val="1"/>
        <c:lblAlgn val="ctr"/>
        <c:lblOffset val="100"/>
        <c:noMultiLvlLbl val="0"/>
      </c:catAx>
      <c:valAx>
        <c:axId val="170545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54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22.966557999999999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683128"/>
        <c:axId val="485684696"/>
      </c:barChart>
      <c:catAx>
        <c:axId val="48568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684696"/>
        <c:crosses val="autoZero"/>
        <c:auto val="1"/>
        <c:lblAlgn val="ctr"/>
        <c:lblOffset val="100"/>
        <c:noMultiLvlLbl val="0"/>
      </c:catAx>
      <c:valAx>
        <c:axId val="48568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68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2.3947080000000001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681952"/>
        <c:axId val="485686656"/>
      </c:barChart>
      <c:catAx>
        <c:axId val="48568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686656"/>
        <c:crosses val="autoZero"/>
        <c:auto val="1"/>
        <c:lblAlgn val="ctr"/>
        <c:lblOffset val="100"/>
        <c:noMultiLvlLbl val="0"/>
      </c:catAx>
      <c:valAx>
        <c:axId val="48568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6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1112.1541999999999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680776"/>
        <c:axId val="485681168"/>
      </c:barChart>
      <c:catAx>
        <c:axId val="4856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681168"/>
        <c:crosses val="autoZero"/>
        <c:auto val="1"/>
        <c:lblAlgn val="ctr"/>
        <c:lblOffset val="100"/>
        <c:noMultiLvlLbl val="0"/>
      </c:catAx>
      <c:valAx>
        <c:axId val="48568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68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14.634558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686264"/>
        <c:axId val="485684304"/>
      </c:barChart>
      <c:catAx>
        <c:axId val="48568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684304"/>
        <c:crosses val="autoZero"/>
        <c:auto val="1"/>
        <c:lblAlgn val="ctr"/>
        <c:lblOffset val="100"/>
        <c:noMultiLvlLbl val="0"/>
      </c:catAx>
      <c:valAx>
        <c:axId val="4856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68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박보영, ID : H1900230)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03일 11:31:04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2179.4380000000001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93.871790000000004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39.686523000000001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59.146999999999998</v>
      </c>
      <c r="G8" s="59">
        <f>'DRIs DATA 입력'!G8</f>
        <v>16.988</v>
      </c>
      <c r="H8" s="59">
        <f>'DRIs DATA 입력'!H8</f>
        <v>23.864999999999998</v>
      </c>
      <c r="I8" s="46"/>
      <c r="J8" s="59" t="s">
        <v>216</v>
      </c>
      <c r="K8" s="59">
        <f>'DRIs DATA 입력'!K8</f>
        <v>13.102</v>
      </c>
      <c r="L8" s="59">
        <f>'DRIs DATA 입력'!L8</f>
        <v>17.041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1083.1635000000001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25.587986000000001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5.9245156999999997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507.69740000000002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166.25397000000001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2.8108900000000001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2.6256127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22.966557999999999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2.3947080000000001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1112.1541999999999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14.634558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4.7486990000000002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1.9936525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810.40710000000001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1592.0154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9406.6280000000006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4738.0625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352.46185000000003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230.01758000000001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22.874448999999998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14.227259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936.37900000000002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0.31236323999999999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3.1460149999999998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162.8475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99.761269999999996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0" sqref="L6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304</v>
      </c>
      <c r="G1" s="62" t="s">
        <v>305</v>
      </c>
      <c r="H1" s="61" t="s">
        <v>306</v>
      </c>
    </row>
    <row r="3" spans="1:27" x14ac:dyDescent="0.3">
      <c r="A3" s="68" t="s">
        <v>275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308</v>
      </c>
      <c r="B4" s="67"/>
      <c r="C4" s="67"/>
      <c r="E4" s="69" t="s">
        <v>309</v>
      </c>
      <c r="F4" s="70"/>
      <c r="G4" s="70"/>
      <c r="H4" s="71"/>
      <c r="J4" s="69" t="s">
        <v>310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311</v>
      </c>
      <c r="V4" s="67"/>
      <c r="W4" s="67"/>
      <c r="X4" s="67"/>
      <c r="Y4" s="67"/>
      <c r="Z4" s="67"/>
    </row>
    <row r="5" spans="1:27" x14ac:dyDescent="0.3">
      <c r="A5" s="65"/>
      <c r="B5" s="65" t="s">
        <v>312</v>
      </c>
      <c r="C5" s="65" t="s">
        <v>313</v>
      </c>
      <c r="E5" s="65"/>
      <c r="F5" s="65" t="s">
        <v>50</v>
      </c>
      <c r="G5" s="65" t="s">
        <v>314</v>
      </c>
      <c r="H5" s="65" t="s">
        <v>46</v>
      </c>
      <c r="J5" s="65"/>
      <c r="K5" s="65" t="s">
        <v>315</v>
      </c>
      <c r="L5" s="65" t="s">
        <v>316</v>
      </c>
      <c r="N5" s="65"/>
      <c r="O5" s="65" t="s">
        <v>317</v>
      </c>
      <c r="P5" s="65" t="s">
        <v>318</v>
      </c>
      <c r="Q5" s="65" t="s">
        <v>319</v>
      </c>
      <c r="R5" s="65" t="s">
        <v>321</v>
      </c>
      <c r="S5" s="65" t="s">
        <v>313</v>
      </c>
      <c r="U5" s="65"/>
      <c r="V5" s="65" t="s">
        <v>317</v>
      </c>
      <c r="W5" s="65" t="s">
        <v>322</v>
      </c>
      <c r="X5" s="65" t="s">
        <v>323</v>
      </c>
      <c r="Y5" s="65" t="s">
        <v>320</v>
      </c>
      <c r="Z5" s="65" t="s">
        <v>313</v>
      </c>
    </row>
    <row r="6" spans="1:27" x14ac:dyDescent="0.3">
      <c r="A6" s="65" t="s">
        <v>307</v>
      </c>
      <c r="B6" s="65">
        <v>1800</v>
      </c>
      <c r="C6" s="65">
        <v>2179.4380000000001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40</v>
      </c>
      <c r="P6" s="65">
        <v>50</v>
      </c>
      <c r="Q6" s="65">
        <v>0</v>
      </c>
      <c r="R6" s="65">
        <v>0</v>
      </c>
      <c r="S6" s="65">
        <v>93.871790000000004</v>
      </c>
      <c r="U6" s="65" t="s">
        <v>276</v>
      </c>
      <c r="V6" s="65">
        <v>0</v>
      </c>
      <c r="W6" s="65">
        <v>0</v>
      </c>
      <c r="X6" s="65">
        <v>20</v>
      </c>
      <c r="Y6" s="65">
        <v>0</v>
      </c>
      <c r="Z6" s="65">
        <v>39.686523000000001</v>
      </c>
    </row>
    <row r="7" spans="1:27" x14ac:dyDescent="0.3">
      <c r="E7" s="65" t="s">
        <v>277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278</v>
      </c>
      <c r="F8" s="65">
        <v>59.146999999999998</v>
      </c>
      <c r="G8" s="65">
        <v>16.988</v>
      </c>
      <c r="H8" s="65">
        <v>23.864999999999998</v>
      </c>
      <c r="J8" s="65" t="s">
        <v>327</v>
      </c>
      <c r="K8" s="65">
        <v>13.102</v>
      </c>
      <c r="L8" s="65">
        <v>17.041</v>
      </c>
    </row>
    <row r="13" spans="1:27" x14ac:dyDescent="0.3">
      <c r="A13" s="66" t="s">
        <v>279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280</v>
      </c>
      <c r="B14" s="67"/>
      <c r="C14" s="67"/>
      <c r="D14" s="67"/>
      <c r="E14" s="67"/>
      <c r="F14" s="67"/>
      <c r="H14" s="67" t="s">
        <v>328</v>
      </c>
      <c r="I14" s="67"/>
      <c r="J14" s="67"/>
      <c r="K14" s="67"/>
      <c r="L14" s="67"/>
      <c r="M14" s="67"/>
      <c r="O14" s="67" t="s">
        <v>329</v>
      </c>
      <c r="P14" s="67"/>
      <c r="Q14" s="67"/>
      <c r="R14" s="67"/>
      <c r="S14" s="67"/>
      <c r="T14" s="67"/>
      <c r="V14" s="67" t="s">
        <v>330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317</v>
      </c>
      <c r="C15" s="65" t="s">
        <v>322</v>
      </c>
      <c r="D15" s="65" t="s">
        <v>319</v>
      </c>
      <c r="E15" s="65" t="s">
        <v>320</v>
      </c>
      <c r="F15" s="65" t="s">
        <v>331</v>
      </c>
      <c r="H15" s="65"/>
      <c r="I15" s="65" t="s">
        <v>317</v>
      </c>
      <c r="J15" s="65" t="s">
        <v>318</v>
      </c>
      <c r="K15" s="65" t="s">
        <v>319</v>
      </c>
      <c r="L15" s="65" t="s">
        <v>320</v>
      </c>
      <c r="M15" s="65" t="s">
        <v>313</v>
      </c>
      <c r="O15" s="65"/>
      <c r="P15" s="65" t="s">
        <v>317</v>
      </c>
      <c r="Q15" s="65" t="s">
        <v>318</v>
      </c>
      <c r="R15" s="65" t="s">
        <v>319</v>
      </c>
      <c r="S15" s="65" t="s">
        <v>320</v>
      </c>
      <c r="T15" s="65" t="s">
        <v>313</v>
      </c>
      <c r="V15" s="65"/>
      <c r="W15" s="65" t="s">
        <v>317</v>
      </c>
      <c r="X15" s="65" t="s">
        <v>322</v>
      </c>
      <c r="Y15" s="65" t="s">
        <v>319</v>
      </c>
      <c r="Z15" s="65" t="s">
        <v>320</v>
      </c>
      <c r="AA15" s="65" t="s">
        <v>313</v>
      </c>
    </row>
    <row r="16" spans="1:27" x14ac:dyDescent="0.3">
      <c r="A16" s="65" t="s">
        <v>281</v>
      </c>
      <c r="B16" s="65">
        <v>430</v>
      </c>
      <c r="C16" s="65">
        <v>600</v>
      </c>
      <c r="D16" s="65">
        <v>0</v>
      </c>
      <c r="E16" s="65">
        <v>3000</v>
      </c>
      <c r="F16" s="65">
        <v>1083.1635000000001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25.587986000000001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5.9245156999999997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507.69740000000002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332</v>
      </c>
      <c r="B24" s="67"/>
      <c r="C24" s="67"/>
      <c r="D24" s="67"/>
      <c r="E24" s="67"/>
      <c r="F24" s="67"/>
      <c r="H24" s="67" t="s">
        <v>283</v>
      </c>
      <c r="I24" s="67"/>
      <c r="J24" s="67"/>
      <c r="K24" s="67"/>
      <c r="L24" s="67"/>
      <c r="M24" s="67"/>
      <c r="O24" s="67" t="s">
        <v>284</v>
      </c>
      <c r="P24" s="67"/>
      <c r="Q24" s="67"/>
      <c r="R24" s="67"/>
      <c r="S24" s="67"/>
      <c r="T24" s="67"/>
      <c r="V24" s="67" t="s">
        <v>285</v>
      </c>
      <c r="W24" s="67"/>
      <c r="X24" s="67"/>
      <c r="Y24" s="67"/>
      <c r="Z24" s="67"/>
      <c r="AA24" s="67"/>
      <c r="AC24" s="67" t="s">
        <v>333</v>
      </c>
      <c r="AD24" s="67"/>
      <c r="AE24" s="67"/>
      <c r="AF24" s="67"/>
      <c r="AG24" s="67"/>
      <c r="AH24" s="67"/>
      <c r="AJ24" s="67" t="s">
        <v>334</v>
      </c>
      <c r="AK24" s="67"/>
      <c r="AL24" s="67"/>
      <c r="AM24" s="67"/>
      <c r="AN24" s="67"/>
      <c r="AO24" s="67"/>
      <c r="AQ24" s="67" t="s">
        <v>286</v>
      </c>
      <c r="AR24" s="67"/>
      <c r="AS24" s="67"/>
      <c r="AT24" s="67"/>
      <c r="AU24" s="67"/>
      <c r="AV24" s="67"/>
      <c r="AX24" s="67" t="s">
        <v>287</v>
      </c>
      <c r="AY24" s="67"/>
      <c r="AZ24" s="67"/>
      <c r="BA24" s="67"/>
      <c r="BB24" s="67"/>
      <c r="BC24" s="67"/>
      <c r="BE24" s="67" t="s">
        <v>335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317</v>
      </c>
      <c r="C25" s="65" t="s">
        <v>318</v>
      </c>
      <c r="D25" s="65" t="s">
        <v>323</v>
      </c>
      <c r="E25" s="65" t="s">
        <v>320</v>
      </c>
      <c r="F25" s="65" t="s">
        <v>313</v>
      </c>
      <c r="H25" s="65"/>
      <c r="I25" s="65" t="s">
        <v>336</v>
      </c>
      <c r="J25" s="65" t="s">
        <v>322</v>
      </c>
      <c r="K25" s="65" t="s">
        <v>319</v>
      </c>
      <c r="L25" s="65" t="s">
        <v>320</v>
      </c>
      <c r="M25" s="65" t="s">
        <v>313</v>
      </c>
      <c r="O25" s="65"/>
      <c r="P25" s="65" t="s">
        <v>336</v>
      </c>
      <c r="Q25" s="65" t="s">
        <v>322</v>
      </c>
      <c r="R25" s="65" t="s">
        <v>319</v>
      </c>
      <c r="S25" s="65" t="s">
        <v>320</v>
      </c>
      <c r="T25" s="65" t="s">
        <v>313</v>
      </c>
      <c r="V25" s="65"/>
      <c r="W25" s="65" t="s">
        <v>317</v>
      </c>
      <c r="X25" s="65" t="s">
        <v>318</v>
      </c>
      <c r="Y25" s="65" t="s">
        <v>319</v>
      </c>
      <c r="Z25" s="65" t="s">
        <v>321</v>
      </c>
      <c r="AA25" s="65" t="s">
        <v>313</v>
      </c>
      <c r="AC25" s="65"/>
      <c r="AD25" s="65" t="s">
        <v>317</v>
      </c>
      <c r="AE25" s="65" t="s">
        <v>322</v>
      </c>
      <c r="AF25" s="65" t="s">
        <v>319</v>
      </c>
      <c r="AG25" s="65" t="s">
        <v>321</v>
      </c>
      <c r="AH25" s="65" t="s">
        <v>313</v>
      </c>
      <c r="AJ25" s="65"/>
      <c r="AK25" s="65" t="s">
        <v>336</v>
      </c>
      <c r="AL25" s="65" t="s">
        <v>318</v>
      </c>
      <c r="AM25" s="65" t="s">
        <v>319</v>
      </c>
      <c r="AN25" s="65" t="s">
        <v>320</v>
      </c>
      <c r="AO25" s="65" t="s">
        <v>313</v>
      </c>
      <c r="AQ25" s="65"/>
      <c r="AR25" s="65" t="s">
        <v>317</v>
      </c>
      <c r="AS25" s="65" t="s">
        <v>318</v>
      </c>
      <c r="AT25" s="65" t="s">
        <v>319</v>
      </c>
      <c r="AU25" s="65" t="s">
        <v>320</v>
      </c>
      <c r="AV25" s="65" t="s">
        <v>313</v>
      </c>
      <c r="AX25" s="65"/>
      <c r="AY25" s="65" t="s">
        <v>336</v>
      </c>
      <c r="AZ25" s="65" t="s">
        <v>318</v>
      </c>
      <c r="BA25" s="65" t="s">
        <v>319</v>
      </c>
      <c r="BB25" s="65" t="s">
        <v>320</v>
      </c>
      <c r="BC25" s="65" t="s">
        <v>313</v>
      </c>
      <c r="BE25" s="65"/>
      <c r="BF25" s="65" t="s">
        <v>336</v>
      </c>
      <c r="BG25" s="65" t="s">
        <v>318</v>
      </c>
      <c r="BH25" s="65" t="s">
        <v>319</v>
      </c>
      <c r="BI25" s="65" t="s">
        <v>320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166.25397000000001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2.8108900000000001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2.6256127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22.966557999999999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2.3947080000000001</v>
      </c>
      <c r="AJ26" s="65" t="s">
        <v>337</v>
      </c>
      <c r="AK26" s="65">
        <v>320</v>
      </c>
      <c r="AL26" s="65">
        <v>400</v>
      </c>
      <c r="AM26" s="65">
        <v>0</v>
      </c>
      <c r="AN26" s="65">
        <v>1000</v>
      </c>
      <c r="AO26" s="65">
        <v>1112.1541999999999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14.634558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4.7486990000000002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1.9936525</v>
      </c>
    </row>
    <row r="33" spans="1:68" x14ac:dyDescent="0.3">
      <c r="A33" s="66" t="s">
        <v>338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288</v>
      </c>
      <c r="B34" s="67"/>
      <c r="C34" s="67"/>
      <c r="D34" s="67"/>
      <c r="E34" s="67"/>
      <c r="F34" s="67"/>
      <c r="H34" s="67" t="s">
        <v>289</v>
      </c>
      <c r="I34" s="67"/>
      <c r="J34" s="67"/>
      <c r="K34" s="67"/>
      <c r="L34" s="67"/>
      <c r="M34" s="67"/>
      <c r="O34" s="67" t="s">
        <v>339</v>
      </c>
      <c r="P34" s="67"/>
      <c r="Q34" s="67"/>
      <c r="R34" s="67"/>
      <c r="S34" s="67"/>
      <c r="T34" s="67"/>
      <c r="V34" s="67" t="s">
        <v>340</v>
      </c>
      <c r="W34" s="67"/>
      <c r="X34" s="67"/>
      <c r="Y34" s="67"/>
      <c r="Z34" s="67"/>
      <c r="AA34" s="67"/>
      <c r="AC34" s="67" t="s">
        <v>290</v>
      </c>
      <c r="AD34" s="67"/>
      <c r="AE34" s="67"/>
      <c r="AF34" s="67"/>
      <c r="AG34" s="67"/>
      <c r="AH34" s="67"/>
      <c r="AJ34" s="67" t="s">
        <v>291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317</v>
      </c>
      <c r="C35" s="65" t="s">
        <v>322</v>
      </c>
      <c r="D35" s="65" t="s">
        <v>323</v>
      </c>
      <c r="E35" s="65" t="s">
        <v>321</v>
      </c>
      <c r="F35" s="65" t="s">
        <v>313</v>
      </c>
      <c r="H35" s="65"/>
      <c r="I35" s="65" t="s">
        <v>336</v>
      </c>
      <c r="J35" s="65" t="s">
        <v>318</v>
      </c>
      <c r="K35" s="65" t="s">
        <v>319</v>
      </c>
      <c r="L35" s="65" t="s">
        <v>320</v>
      </c>
      <c r="M35" s="65" t="s">
        <v>331</v>
      </c>
      <c r="O35" s="65"/>
      <c r="P35" s="65" t="s">
        <v>317</v>
      </c>
      <c r="Q35" s="65" t="s">
        <v>318</v>
      </c>
      <c r="R35" s="65" t="s">
        <v>319</v>
      </c>
      <c r="S35" s="65" t="s">
        <v>320</v>
      </c>
      <c r="T35" s="65" t="s">
        <v>313</v>
      </c>
      <c r="V35" s="65"/>
      <c r="W35" s="65" t="s">
        <v>317</v>
      </c>
      <c r="X35" s="65" t="s">
        <v>322</v>
      </c>
      <c r="Y35" s="65" t="s">
        <v>319</v>
      </c>
      <c r="Z35" s="65" t="s">
        <v>320</v>
      </c>
      <c r="AA35" s="65" t="s">
        <v>313</v>
      </c>
      <c r="AC35" s="65"/>
      <c r="AD35" s="65" t="s">
        <v>317</v>
      </c>
      <c r="AE35" s="65" t="s">
        <v>322</v>
      </c>
      <c r="AF35" s="65" t="s">
        <v>319</v>
      </c>
      <c r="AG35" s="65" t="s">
        <v>320</v>
      </c>
      <c r="AH35" s="65" t="s">
        <v>313</v>
      </c>
      <c r="AJ35" s="65"/>
      <c r="AK35" s="65" t="s">
        <v>336</v>
      </c>
      <c r="AL35" s="65" t="s">
        <v>318</v>
      </c>
      <c r="AM35" s="65" t="s">
        <v>319</v>
      </c>
      <c r="AN35" s="65" t="s">
        <v>320</v>
      </c>
      <c r="AO35" s="65" t="s">
        <v>331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810.40710000000001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1592.0154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9406.6280000000006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4738.0625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352.46185000000003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230.01758000000001</v>
      </c>
    </row>
    <row r="43" spans="1:68" x14ac:dyDescent="0.3">
      <c r="A43" s="66" t="s">
        <v>292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293</v>
      </c>
      <c r="B44" s="67"/>
      <c r="C44" s="67"/>
      <c r="D44" s="67"/>
      <c r="E44" s="67"/>
      <c r="F44" s="67"/>
      <c r="H44" s="67" t="s">
        <v>341</v>
      </c>
      <c r="I44" s="67"/>
      <c r="J44" s="67"/>
      <c r="K44" s="67"/>
      <c r="L44" s="67"/>
      <c r="M44" s="67"/>
      <c r="O44" s="67" t="s">
        <v>294</v>
      </c>
      <c r="P44" s="67"/>
      <c r="Q44" s="67"/>
      <c r="R44" s="67"/>
      <c r="S44" s="67"/>
      <c r="T44" s="67"/>
      <c r="V44" s="67" t="s">
        <v>295</v>
      </c>
      <c r="W44" s="67"/>
      <c r="X44" s="67"/>
      <c r="Y44" s="67"/>
      <c r="Z44" s="67"/>
      <c r="AA44" s="67"/>
      <c r="AC44" s="67" t="s">
        <v>296</v>
      </c>
      <c r="AD44" s="67"/>
      <c r="AE44" s="67"/>
      <c r="AF44" s="67"/>
      <c r="AG44" s="67"/>
      <c r="AH44" s="67"/>
      <c r="AJ44" s="67" t="s">
        <v>342</v>
      </c>
      <c r="AK44" s="67"/>
      <c r="AL44" s="67"/>
      <c r="AM44" s="67"/>
      <c r="AN44" s="67"/>
      <c r="AO44" s="67"/>
      <c r="AQ44" s="67" t="s">
        <v>343</v>
      </c>
      <c r="AR44" s="67"/>
      <c r="AS44" s="67"/>
      <c r="AT44" s="67"/>
      <c r="AU44" s="67"/>
      <c r="AV44" s="67"/>
      <c r="AX44" s="67" t="s">
        <v>297</v>
      </c>
      <c r="AY44" s="67"/>
      <c r="AZ44" s="67"/>
      <c r="BA44" s="67"/>
      <c r="BB44" s="67"/>
      <c r="BC44" s="67"/>
      <c r="BE44" s="67" t="s">
        <v>298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317</v>
      </c>
      <c r="C45" s="65" t="s">
        <v>318</v>
      </c>
      <c r="D45" s="65" t="s">
        <v>323</v>
      </c>
      <c r="E45" s="65" t="s">
        <v>321</v>
      </c>
      <c r="F45" s="65" t="s">
        <v>313</v>
      </c>
      <c r="H45" s="65"/>
      <c r="I45" s="65" t="s">
        <v>317</v>
      </c>
      <c r="J45" s="65" t="s">
        <v>318</v>
      </c>
      <c r="K45" s="65" t="s">
        <v>319</v>
      </c>
      <c r="L45" s="65" t="s">
        <v>320</v>
      </c>
      <c r="M45" s="65" t="s">
        <v>313</v>
      </c>
      <c r="O45" s="65"/>
      <c r="P45" s="65" t="s">
        <v>317</v>
      </c>
      <c r="Q45" s="65" t="s">
        <v>318</v>
      </c>
      <c r="R45" s="65" t="s">
        <v>319</v>
      </c>
      <c r="S45" s="65" t="s">
        <v>320</v>
      </c>
      <c r="T45" s="65" t="s">
        <v>313</v>
      </c>
      <c r="V45" s="65"/>
      <c r="W45" s="65" t="s">
        <v>317</v>
      </c>
      <c r="X45" s="65" t="s">
        <v>318</v>
      </c>
      <c r="Y45" s="65" t="s">
        <v>319</v>
      </c>
      <c r="Z45" s="65" t="s">
        <v>320</v>
      </c>
      <c r="AA45" s="65" t="s">
        <v>313</v>
      </c>
      <c r="AC45" s="65"/>
      <c r="AD45" s="65" t="s">
        <v>317</v>
      </c>
      <c r="AE45" s="65" t="s">
        <v>318</v>
      </c>
      <c r="AF45" s="65" t="s">
        <v>319</v>
      </c>
      <c r="AG45" s="65" t="s">
        <v>320</v>
      </c>
      <c r="AH45" s="65" t="s">
        <v>313</v>
      </c>
      <c r="AJ45" s="65"/>
      <c r="AK45" s="65" t="s">
        <v>317</v>
      </c>
      <c r="AL45" s="65" t="s">
        <v>322</v>
      </c>
      <c r="AM45" s="65" t="s">
        <v>319</v>
      </c>
      <c r="AN45" s="65" t="s">
        <v>320</v>
      </c>
      <c r="AO45" s="65" t="s">
        <v>331</v>
      </c>
      <c r="AQ45" s="65"/>
      <c r="AR45" s="65" t="s">
        <v>317</v>
      </c>
      <c r="AS45" s="65" t="s">
        <v>318</v>
      </c>
      <c r="AT45" s="65" t="s">
        <v>319</v>
      </c>
      <c r="AU45" s="65" t="s">
        <v>320</v>
      </c>
      <c r="AV45" s="65" t="s">
        <v>331</v>
      </c>
      <c r="AX45" s="65"/>
      <c r="AY45" s="65" t="s">
        <v>317</v>
      </c>
      <c r="AZ45" s="65" t="s">
        <v>318</v>
      </c>
      <c r="BA45" s="65" t="s">
        <v>319</v>
      </c>
      <c r="BB45" s="65" t="s">
        <v>320</v>
      </c>
      <c r="BC45" s="65" t="s">
        <v>313</v>
      </c>
      <c r="BE45" s="65"/>
      <c r="BF45" s="65" t="s">
        <v>317</v>
      </c>
      <c r="BG45" s="65" t="s">
        <v>318</v>
      </c>
      <c r="BH45" s="65" t="s">
        <v>319</v>
      </c>
      <c r="BI45" s="65" t="s">
        <v>320</v>
      </c>
      <c r="BJ45" s="65" t="s">
        <v>313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22.874448999999998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14.227259</v>
      </c>
      <c r="O46" s="65" t="s">
        <v>299</v>
      </c>
      <c r="P46" s="65">
        <v>600</v>
      </c>
      <c r="Q46" s="65">
        <v>800</v>
      </c>
      <c r="R46" s="65">
        <v>0</v>
      </c>
      <c r="S46" s="65">
        <v>10000</v>
      </c>
      <c r="T46" s="65">
        <v>936.37900000000002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0.31236323999999999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3.1460149999999998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162.8475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99.761269999999996</v>
      </c>
      <c r="AX46" s="65" t="s">
        <v>300</v>
      </c>
      <c r="AY46" s="65"/>
      <c r="AZ46" s="65"/>
      <c r="BA46" s="65"/>
      <c r="BB46" s="65"/>
      <c r="BC46" s="65"/>
      <c r="BE46" s="65" t="s">
        <v>301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6" sqref="D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344</v>
      </c>
      <c r="B2" s="61" t="s">
        <v>345</v>
      </c>
      <c r="C2" s="61" t="s">
        <v>346</v>
      </c>
      <c r="D2" s="61">
        <v>54</v>
      </c>
      <c r="E2" s="61">
        <v>2179.4380000000001</v>
      </c>
      <c r="F2" s="61">
        <v>232.65208000000001</v>
      </c>
      <c r="G2" s="61">
        <v>66.821899999999999</v>
      </c>
      <c r="H2" s="61">
        <v>22.810964999999999</v>
      </c>
      <c r="I2" s="61">
        <v>44.010933000000001</v>
      </c>
      <c r="J2" s="61">
        <v>93.871790000000004</v>
      </c>
      <c r="K2" s="61">
        <v>35.84807</v>
      </c>
      <c r="L2" s="61">
        <v>58.023716</v>
      </c>
      <c r="M2" s="61">
        <v>39.686523000000001</v>
      </c>
      <c r="N2" s="61">
        <v>3.3275000000000001</v>
      </c>
      <c r="O2" s="61">
        <v>22.502865</v>
      </c>
      <c r="P2" s="61">
        <v>2041.0576000000001</v>
      </c>
      <c r="Q2" s="61">
        <v>40.927869999999999</v>
      </c>
      <c r="R2" s="61">
        <v>1083.1635000000001</v>
      </c>
      <c r="S2" s="61">
        <v>215.70456999999999</v>
      </c>
      <c r="T2" s="61">
        <v>10409.508</v>
      </c>
      <c r="U2" s="61">
        <v>5.9245156999999997</v>
      </c>
      <c r="V2" s="61">
        <v>25.587986000000001</v>
      </c>
      <c r="W2" s="61">
        <v>507.69740000000002</v>
      </c>
      <c r="X2" s="61">
        <v>166.25397000000001</v>
      </c>
      <c r="Y2" s="61">
        <v>2.8108900000000001</v>
      </c>
      <c r="Z2" s="61">
        <v>2.6256127</v>
      </c>
      <c r="AA2" s="61">
        <v>22.966557999999999</v>
      </c>
      <c r="AB2" s="61">
        <v>2.3947080000000001</v>
      </c>
      <c r="AC2" s="61">
        <v>1112.1541999999999</v>
      </c>
      <c r="AD2" s="61">
        <v>14.634558</v>
      </c>
      <c r="AE2" s="61">
        <v>4.7486990000000002</v>
      </c>
      <c r="AF2" s="61">
        <v>1.9936525</v>
      </c>
      <c r="AG2" s="61">
        <v>810.40710000000001</v>
      </c>
      <c r="AH2" s="61">
        <v>405.1105</v>
      </c>
      <c r="AI2" s="61">
        <v>405.29656999999997</v>
      </c>
      <c r="AJ2" s="61">
        <v>1592.0154</v>
      </c>
      <c r="AK2" s="61">
        <v>9406.6280000000006</v>
      </c>
      <c r="AL2" s="61">
        <v>352.46185000000003</v>
      </c>
      <c r="AM2" s="61">
        <v>4738.0625</v>
      </c>
      <c r="AN2" s="61">
        <v>230.01758000000001</v>
      </c>
      <c r="AO2" s="61">
        <v>22.874448999999998</v>
      </c>
      <c r="AP2" s="61">
        <v>14.120666</v>
      </c>
      <c r="AQ2" s="61">
        <v>8.7537830000000003</v>
      </c>
      <c r="AR2" s="61">
        <v>14.227259</v>
      </c>
      <c r="AS2" s="61">
        <v>936.37900000000002</v>
      </c>
      <c r="AT2" s="61">
        <v>0.31236323999999999</v>
      </c>
      <c r="AU2" s="61">
        <v>3.1460149999999998</v>
      </c>
      <c r="AV2" s="61">
        <v>162.8475</v>
      </c>
      <c r="AW2" s="61">
        <v>99.761269999999996</v>
      </c>
      <c r="AX2" s="61">
        <v>0.21728654</v>
      </c>
      <c r="AY2" s="61">
        <v>1.6024162</v>
      </c>
      <c r="AZ2" s="61">
        <v>573.62725999999998</v>
      </c>
      <c r="BA2" s="61">
        <v>63.999873999999998</v>
      </c>
      <c r="BB2" s="61">
        <v>22.771732</v>
      </c>
      <c r="BC2" s="61">
        <v>23.540721999999999</v>
      </c>
      <c r="BD2" s="61">
        <v>17.650836999999999</v>
      </c>
      <c r="BE2" s="61">
        <v>1.4361953000000001</v>
      </c>
      <c r="BF2" s="61">
        <v>6.7559779999999998</v>
      </c>
      <c r="BG2" s="61">
        <v>2.7754896000000001E-3</v>
      </c>
      <c r="BH2" s="61">
        <v>5.4470035999999999E-2</v>
      </c>
      <c r="BI2" s="61">
        <v>4.1116359999999998E-2</v>
      </c>
      <c r="BJ2" s="61">
        <v>0.16049505999999999</v>
      </c>
      <c r="BK2" s="61">
        <v>2.1349920000000001E-4</v>
      </c>
      <c r="BL2" s="61">
        <v>0.72552079999999997</v>
      </c>
      <c r="BM2" s="61">
        <v>8.0011410000000005</v>
      </c>
      <c r="BN2" s="61">
        <v>2.4615939</v>
      </c>
      <c r="BO2" s="61">
        <v>127.07290999999999</v>
      </c>
      <c r="BP2" s="61">
        <v>23.620358</v>
      </c>
      <c r="BQ2" s="61">
        <v>45.124554000000003</v>
      </c>
      <c r="BR2" s="61">
        <v>149.82745</v>
      </c>
      <c r="BS2" s="61">
        <v>38.966652000000003</v>
      </c>
      <c r="BT2" s="61">
        <v>28.82132</v>
      </c>
      <c r="BU2" s="61">
        <v>1.4680802999999999E-2</v>
      </c>
      <c r="BV2" s="61">
        <v>3.9081227000000003E-2</v>
      </c>
      <c r="BW2" s="61">
        <v>1.8844301999999999</v>
      </c>
      <c r="BX2" s="61">
        <v>2.4701249999999999</v>
      </c>
      <c r="BY2" s="61">
        <v>0.27452552000000002</v>
      </c>
      <c r="BZ2" s="61">
        <v>9.2246324999999997E-4</v>
      </c>
      <c r="CA2" s="61">
        <v>1.5660976</v>
      </c>
      <c r="CB2" s="61">
        <v>1.6536143E-2</v>
      </c>
      <c r="CC2" s="61">
        <v>0.4577581</v>
      </c>
      <c r="CD2" s="61">
        <v>1.2586191</v>
      </c>
      <c r="CE2" s="61">
        <v>7.4475996000000003E-2</v>
      </c>
      <c r="CF2" s="61">
        <v>0.41245662999999999</v>
      </c>
      <c r="CG2" s="61">
        <v>4.9500000000000003E-7</v>
      </c>
      <c r="CH2" s="61">
        <v>7.1644865000000002E-2</v>
      </c>
      <c r="CI2" s="61">
        <v>2.5332670000000001E-3</v>
      </c>
      <c r="CJ2" s="61">
        <v>2.7796192</v>
      </c>
      <c r="CK2" s="61">
        <v>1.741703E-2</v>
      </c>
      <c r="CL2" s="61">
        <v>0.70755254999999995</v>
      </c>
      <c r="CM2" s="61">
        <v>7.3434809999999997</v>
      </c>
      <c r="CN2" s="61">
        <v>2488.0972000000002</v>
      </c>
      <c r="CO2" s="61">
        <v>4448.6930000000002</v>
      </c>
      <c r="CP2" s="61">
        <v>3369.4546</v>
      </c>
      <c r="CQ2" s="61">
        <v>1021.0398</v>
      </c>
      <c r="CR2" s="61">
        <v>480.4751</v>
      </c>
      <c r="CS2" s="61">
        <v>391.39188000000001</v>
      </c>
      <c r="CT2" s="61">
        <v>2548.4124000000002</v>
      </c>
      <c r="CU2" s="61">
        <v>1829.2578000000001</v>
      </c>
      <c r="CV2" s="61">
        <v>1249.4565</v>
      </c>
      <c r="CW2" s="61">
        <v>2186.7761</v>
      </c>
      <c r="CX2" s="61">
        <v>607.12860000000001</v>
      </c>
      <c r="CY2" s="61">
        <v>2905.0509999999999</v>
      </c>
      <c r="CZ2" s="61">
        <v>2164.0684000000001</v>
      </c>
      <c r="DA2" s="61">
        <v>3959.3245000000002</v>
      </c>
      <c r="DB2" s="61">
        <v>3512.0102999999999</v>
      </c>
      <c r="DC2" s="61">
        <v>6231.1589999999997</v>
      </c>
      <c r="DD2" s="61">
        <v>9917.3909999999996</v>
      </c>
      <c r="DE2" s="61">
        <v>2710.2049999999999</v>
      </c>
      <c r="DF2" s="61">
        <v>3881.1581999999999</v>
      </c>
      <c r="DG2" s="61">
        <v>2356.8647000000001</v>
      </c>
      <c r="DH2" s="61">
        <v>80.578513999999998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63.999873999999998</v>
      </c>
      <c r="B6">
        <f>BB2</f>
        <v>22.771732</v>
      </c>
      <c r="C6">
        <f>BC2</f>
        <v>23.540721999999999</v>
      </c>
      <c r="D6">
        <f>BD2</f>
        <v>17.650836999999999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24168</v>
      </c>
      <c r="C2" s="56">
        <f ca="1">YEAR(TODAY())-YEAR(B2)+IF(TODAY()&gt;=DATE(YEAR(TODAY()),MONTH(B2),DAY(B2)),0,-1)</f>
        <v>54</v>
      </c>
      <c r="E2" s="52">
        <v>153.9</v>
      </c>
      <c r="F2" s="53" t="s">
        <v>39</v>
      </c>
      <c r="G2" s="52">
        <v>57.3</v>
      </c>
      <c r="H2" s="51" t="s">
        <v>41</v>
      </c>
      <c r="I2" s="72">
        <f>ROUND(G3/E3^2,1)</f>
        <v>24.2</v>
      </c>
    </row>
    <row r="3" spans="1:9" x14ac:dyDescent="0.3">
      <c r="E3" s="51">
        <f>E2/100</f>
        <v>1.5390000000000001</v>
      </c>
      <c r="F3" s="51" t="s">
        <v>40</v>
      </c>
      <c r="G3" s="51">
        <f>G2</f>
        <v>57.3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43983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박보영, ID : H1900230)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06월 03일 11:31:04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topLeftCell="A31" zoomScaleNormal="100" zoomScaleSheetLayoutView="100" zoomScalePageLayoutView="10" workbookViewId="0">
      <selection activeCell="C49" sqref="C4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302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43983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153.9</v>
      </c>
      <c r="L12" s="124"/>
      <c r="M12" s="117">
        <f>'개인정보 및 신체계측 입력'!G2</f>
        <v>57.3</v>
      </c>
      <c r="N12" s="118"/>
      <c r="O12" s="113" t="s">
        <v>271</v>
      </c>
      <c r="P12" s="107"/>
      <c r="Q12" s="90">
        <f>'개인정보 및 신체계측 입력'!I2</f>
        <v>24.2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박보영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59.146999999999998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16.988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23.864999999999998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0.7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17</v>
      </c>
      <c r="L71" s="36" t="s">
        <v>53</v>
      </c>
      <c r="M71" s="36">
        <f>ROUND('DRIs DATA'!K8,1)</f>
        <v>13.1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144.41999999999999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213.23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166.25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159.65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101.3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627.11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228.74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2020-06-03T05:58:52Z</cp:lastPrinted>
  <dcterms:created xsi:type="dcterms:W3CDTF">2015-06-13T08:19:18Z</dcterms:created>
  <dcterms:modified xsi:type="dcterms:W3CDTF">2020-06-03T05:59:02Z</dcterms:modified>
</cp:coreProperties>
</file>