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O68" i="7" s="1"/>
  <c r="A6" i="5"/>
  <c r="M68" i="7" l="1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<sst xmlns="http://schemas.openxmlformats.org/spreadsheetml/2006/main" count="692" uniqueCount="343">
  <si>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</si>
  <si>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</si>
  <si>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</si>
  <si>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</si>
  <si>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</si>
  <si>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</si>
  <si>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</si>
  <si>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</si>
  <si>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</si>
  <si>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</si>
  <si>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</si>
  <si>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</si>
  <si>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</si>
  <si>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</si>
  <si>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</si>
  <si>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</si>
  <si>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</si>
  <si>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</si>
  <si>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</si>
  <si>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</si>
  <si>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</si>
  <si>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</si>
  <si>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</si>
  <si>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</si>
  <si>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</si>
  <si>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</si>
  <si>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</si>
  <si>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</si>
  <si>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</si>
  <si>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</si>
  <si>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</si>
  <si>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</si>
  <si>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</si>
  <si>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</si>
  <si>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</si>
  <si>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</si>
  <si>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</si>
  <si>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</si>
  <si>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</si>
  <si>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</si>
  <si>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</si>
  <si>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</si>
  <si>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</si>
  <si>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</si>
  <si>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</si>
  <si>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</si>
  <si>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</si>
  <si>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</si>
  <si>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</si>
  <si>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</si>
  <si>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</si>
  <si>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</si>
  <si>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</si>
  <si>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</si>
  <si>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</si>
  <si>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</si>
  <si>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</si>
  <si>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</si>
  <si>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</si>
  <si>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</si>
  <si>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</si>
  <si>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</si>
  <si>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</si>
  <si>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</si>
  <si>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</si>
  <si>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</si>
  <si>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</si>
  <si>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</si>
  <si>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</si>
  <si>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</si>
  <si>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</si>
  <si>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</si>
  <si>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</si>
  <si>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</si>
  <si>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</si>
  <si>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</si>
  <si>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</si>
  <si>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</si>
  <si>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</si>
  <si>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</si>
  <si>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</si>
  <si>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</si>
  <si>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</si>
  <si>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</si>
  <si>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</si>
  <si>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</si>
  <si>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</si>
  <si>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</si>
  <si>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</si>
  <si>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</si>
  <si>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</si>
  <si>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</si>
  <si>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</si>
  <si>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</si>
  <si>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</si>
  <si>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</si>
  <si>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</si>
  <si>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</si>
  <si>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</si>
  <si>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</si>
  <si>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</si>
  <si>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</si>
  <si>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</si>
  <si>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</si>
  <si>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</si>
  <si>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</si>
  <si>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</si>
  <si>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</si>
  <si>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</si>
  <si>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</si>
  <si>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</si>
  <si>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</si>
  <si>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</si>
  <si>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</si>
  <si>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</si>
  <si>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</si>
  <si>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</si>
  <si>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</si>
  <si>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</si>
  <si>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</si>
  <si>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</si>
  <si>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</si>
  <si>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</si>
  <si>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</si>
  <si>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</si>
  <si>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</si>
  <si>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</si>
  <si>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</si>
  <si>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</si>
  <si>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</si>
  <si>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</si>
  <si>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</si>
  <si>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</si>
  <si>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</si>
  <si>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</si>
  <si>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</si>
  <si>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</si>
  <si>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</si>
  <si>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</si>
  <si>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</si>
  <si>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</si>
  <si>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</si>
  <si>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</si>
  <si>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</si>
  <si>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</si>
  <si>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</si>
  <si>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</si>
  <si>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</si>
  <si>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</si>
  <si>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</si>
  <si>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</si>
  <si>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</si>
  <si>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</si>
  <si>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</si>
  <si>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</si>
  <si>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</si>
  <si>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</si>
  <si>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</si>
  <si>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</si>
  <si>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</si>
  <si>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</si>
  <si>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</si>
  <si>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</si>
  <si>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</si>
  <si>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</si>
  <si>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</si>
  <si>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</si>
  <si>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</si>
  <si>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</si>
  <si>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</si>
  <si>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</si>
  <si>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</si>
  <si>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</si>
  <si>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</si>
  <si>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</si>
  <si>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</si>
  <si>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</si>
  <si>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</si>
  <si>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</si>
  <si>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</si>
  <si>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</si>
  <si>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</si>
  <si>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</si>
  <si>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</si>
  <si>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</si>
  <si>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</si>
  <si>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</si>
  <si>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</si>
  <si>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</si>
  <si>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</si>
  <si>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</si>
  <si>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</si>
  <si>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</si>
  <si>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</si>
  <si>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</si>
  <si>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</si>
  <si>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</si>
  <si>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</si>
  <si>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</si>
  <si>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</si>
  <si>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</si>
  <si>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</si>
  <si>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</si>
  <si>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</si>
  <si>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</si>
  <si>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</si>
  <si>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</si>
  <si>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</si>
  <si>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</si>
  <si>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</si>
  <si>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</si>
  <si>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</si>
  <si>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</si>
  <si>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</si>
  <si>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</si>
  <si>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</si>
  <si>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</si>
  <si>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</si>
  <si>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</si>
  <si>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</si>
  <si>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</si>
  <si>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</si>
  <si>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</si>
  <si>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</si>
  <si>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</si>
  <si>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</si>
  <si>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</si>
  <si>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</si>
  <si>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</si>
  <si>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</si>
  <si>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</si>
  <si>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</si>
  <si>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</si>
  <si>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</si>
  <si>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</si>
  <si>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</si>
  <si>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</si>
  <si>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</si>
  <si>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</si>
  <si>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</si>
  <si>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</si>
  <si>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</si>
  <si>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</si>
  <si>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</si>
  <si>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</si>
  <si>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</si>
  <si>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</si>
  <si>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</si>
  <si>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</si>
  <si>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</si>
  <si>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</si>
  <si>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</si>
  <si>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</si>
  <si>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</si>
  <si>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</si>
  <si>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</si>
  <si>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</si>
  <si>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</si>
  <si>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</si>
  <si>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</si>
  <si>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</si>
  <si>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</si>
  <si>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</si>
  <si>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</si>
  <si>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</si>
  <si>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</si>
  <si>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</si>
  <si>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</si>
  <si>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</si>
  <si>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</si>
  <si>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</si>
  <si>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</si>
  <si>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</si>
  <si>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</si>
  <si>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</si>
  <si>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</si>
  <si>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</si>
  <si>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</si>
  <si>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</si>
  <si>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</si>
  <si>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</si>
  <si>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</si>
  <si>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</si>
  <si>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</si>
  <si>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</si>
  <si>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</si>
  <si>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</si>
  <si>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</si>
  <si>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</si>
  <si>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</si>
  <si>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</si>
  <si>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</si>
  <si>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</si>
  <si>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비타민A(μg RAE/일)</t>
    <phoneticPr fontId="1" type="noConversion"/>
  </si>
  <si>
    <t>티아민</t>
    <phoneticPr fontId="1" type="noConversion"/>
  </si>
  <si>
    <t>리보플라빈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</si>
  <si>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</si>
  <si>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</si>
  <si>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</si>
  <si>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</si>
  <si>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</si>
  <si>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</si>
  <si>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</si>
  <si>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</si>
  <si>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</si>
  <si>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</si>
  <si>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</si>
  <si>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</si>
  <si>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</si>
  <si>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</si>
  <si>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</si>
  <si>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</si>
  <si>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</si>
  <si>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</si>
  <si>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</si>
  <si>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</si>
  <si>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</si>
  <si>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김현진, ID : H1900231)</t>
  </si>
  <si>
    <t>2020년 06월 03일 11:40:52</t>
  </si>
  <si>
    <t>식이섬유</t>
    <phoneticPr fontId="1" type="noConversion"/>
  </si>
  <si>
    <t>지방</t>
    <phoneticPr fontId="1" type="noConversion"/>
  </si>
  <si>
    <t>n-6불포화</t>
    <phoneticPr fontId="1" type="noConversion"/>
  </si>
  <si>
    <t>권장섭취량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</si>
  <si>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</si>
  <si>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</si>
  <si>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</si>
  <si>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비타민D</t>
    <phoneticPr fontId="1" type="noConversion"/>
  </si>
  <si>
    <t>비타민K</t>
    <phoneticPr fontId="1" type="noConversion"/>
  </si>
  <si>
    <t>수용성 비타민</t>
    <phoneticPr fontId="1" type="noConversion"/>
  </si>
  <si>
    <t>비타민C</t>
    <phoneticPr fontId="1" type="noConversion"/>
  </si>
  <si>
    <t>니아신</t>
    <phoneticPr fontId="1" type="noConversion"/>
  </si>
  <si>
    <t>비타민B6</t>
    <phoneticPr fontId="1" type="noConversion"/>
  </si>
  <si>
    <t>섭취량</t>
    <phoneticPr fontId="1" type="noConversion"/>
  </si>
  <si>
    <t>권장섭취량</t>
    <phoneticPr fontId="1" type="noConversion"/>
  </si>
  <si>
    <t>칼륨</t>
    <phoneticPr fontId="1" type="noConversion"/>
  </si>
  <si>
    <t>마그네슘</t>
    <phoneticPr fontId="1" type="noConversion"/>
  </si>
  <si>
    <t>상한섭취량</t>
    <phoneticPr fontId="1" type="noConversion"/>
  </si>
  <si>
    <t>구리</t>
    <phoneticPr fontId="1" type="noConversion"/>
  </si>
  <si>
    <t>평균필요량</t>
    <phoneticPr fontId="1" type="noConversion"/>
  </si>
  <si>
    <t>몰리브덴(ug/일)</t>
    <phoneticPr fontId="1" type="noConversion"/>
  </si>
  <si>
    <t>H1900231</t>
  </si>
  <si>
    <t>김현진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</si>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</sst>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55.598292999999998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1598976"/>
        <c:axId val="181602504"/>
      </c:barChart>
      <c:catAx>
        <c:axId val="18159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602504"/>
        <c:crosses val="autoZero"/>
        <c:auto val="1"/>
        <c:lblAlgn val="ctr"/>
        <c:lblOffset val="100"/>
        <c:noMultiLvlLbl val="0"/>
      </c:catAx>
      <c:valAx>
        <c:axId val="181602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59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3.4171512000000002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475560"/>
        <c:axId val="408476736"/>
      </c:barChart>
      <c:catAx>
        <c:axId val="40847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476736"/>
        <c:crosses val="autoZero"/>
        <c:auto val="1"/>
        <c:lblAlgn val="ctr"/>
        <c:lblOffset val="100"/>
        <c:noMultiLvlLbl val="0"/>
      </c:catAx>
      <c:valAx>
        <c:axId val="408476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475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6.9140953999999999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475952"/>
        <c:axId val="408477128"/>
      </c:barChart>
      <c:catAx>
        <c:axId val="40847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477128"/>
        <c:crosses val="autoZero"/>
        <c:auto val="1"/>
        <c:lblAlgn val="ctr"/>
        <c:lblOffset val="100"/>
        <c:noMultiLvlLbl val="0"/>
      </c:catAx>
      <c:valAx>
        <c:axId val="408477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47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1114.3132000000001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470856"/>
        <c:axId val="408470072"/>
      </c:barChart>
      <c:catAx>
        <c:axId val="40847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470072"/>
        <c:crosses val="autoZero"/>
        <c:auto val="1"/>
        <c:lblAlgn val="ctr"/>
        <c:lblOffset val="100"/>
        <c:noMultiLvlLbl val="0"/>
      </c:catAx>
      <c:valAx>
        <c:axId val="408470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470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4333.3710000000001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474384"/>
        <c:axId val="408470464"/>
      </c:barChart>
      <c:catAx>
        <c:axId val="40847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470464"/>
        <c:crosses val="autoZero"/>
        <c:auto val="1"/>
        <c:lblAlgn val="ctr"/>
        <c:lblOffset val="100"/>
        <c:noMultiLvlLbl val="0"/>
      </c:catAx>
      <c:valAx>
        <c:axId val="4084704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47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167.55455000000001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472816"/>
        <c:axId val="408473208"/>
      </c:barChart>
      <c:catAx>
        <c:axId val="40847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473208"/>
        <c:crosses val="autoZero"/>
        <c:auto val="1"/>
        <c:lblAlgn val="ctr"/>
        <c:lblOffset val="100"/>
        <c:noMultiLvlLbl val="0"/>
      </c:catAx>
      <c:valAx>
        <c:axId val="40847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47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131.79553000000001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471640"/>
        <c:axId val="408473600"/>
      </c:barChart>
      <c:catAx>
        <c:axId val="40847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473600"/>
        <c:crosses val="autoZero"/>
        <c:auto val="1"/>
        <c:lblAlgn val="ctr"/>
        <c:lblOffset val="100"/>
        <c:noMultiLvlLbl val="0"/>
      </c:catAx>
      <c:valAx>
        <c:axId val="40847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47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7.8885135999999996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474776"/>
        <c:axId val="408475168"/>
      </c:barChart>
      <c:catAx>
        <c:axId val="408474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475168"/>
        <c:crosses val="autoZero"/>
        <c:auto val="1"/>
        <c:lblAlgn val="ctr"/>
        <c:lblOffset val="100"/>
        <c:noMultiLvlLbl val="0"/>
      </c:catAx>
      <c:valAx>
        <c:axId val="40847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474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942.30895999999996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759456"/>
        <c:axId val="408763768"/>
      </c:barChart>
      <c:catAx>
        <c:axId val="40875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763768"/>
        <c:crosses val="autoZero"/>
        <c:auto val="1"/>
        <c:lblAlgn val="ctr"/>
        <c:lblOffset val="100"/>
        <c:noMultiLvlLbl val="0"/>
      </c:catAx>
      <c:valAx>
        <c:axId val="4087637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75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6.3188110000000006E-2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764552"/>
        <c:axId val="408762592"/>
      </c:barChart>
      <c:catAx>
        <c:axId val="40876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762592"/>
        <c:crosses val="autoZero"/>
        <c:auto val="1"/>
        <c:lblAlgn val="ctr"/>
        <c:lblOffset val="100"/>
        <c:noMultiLvlLbl val="0"/>
      </c:catAx>
      <c:valAx>
        <c:axId val="408762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764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2.4463629999999998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764944"/>
        <c:axId val="408764160"/>
      </c:barChart>
      <c:catAx>
        <c:axId val="40876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764160"/>
        <c:crosses val="autoZero"/>
        <c:auto val="1"/>
        <c:lblAlgn val="ctr"/>
        <c:lblOffset val="100"/>
        <c:noMultiLvlLbl val="0"/>
      </c:catAx>
      <c:valAx>
        <c:axId val="408764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76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29.303685999999999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1600544"/>
        <c:axId val="181600936"/>
      </c:barChart>
      <c:catAx>
        <c:axId val="18160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600936"/>
        <c:crosses val="autoZero"/>
        <c:auto val="1"/>
        <c:lblAlgn val="ctr"/>
        <c:lblOffset val="100"/>
        <c:noMultiLvlLbl val="0"/>
      </c:catAx>
      <c:valAx>
        <c:axId val="181600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60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167.38731000000001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761808"/>
        <c:axId val="408762200"/>
      </c:barChart>
      <c:catAx>
        <c:axId val="40876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762200"/>
        <c:crosses val="autoZero"/>
        <c:auto val="1"/>
        <c:lblAlgn val="ctr"/>
        <c:lblOffset val="100"/>
        <c:noMultiLvlLbl val="0"/>
      </c:catAx>
      <c:valAx>
        <c:axId val="408762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76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68.287589999999994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759848"/>
        <c:axId val="408765728"/>
      </c:barChart>
      <c:catAx>
        <c:axId val="40875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765728"/>
        <c:crosses val="autoZero"/>
        <c:auto val="1"/>
        <c:lblAlgn val="ctr"/>
        <c:lblOffset val="100"/>
        <c:noMultiLvlLbl val="0"/>
      </c:catAx>
      <c:valAx>
        <c:axId val="408765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75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4.173</c:v>
                </c:pt>
                <c:pt idx="1">
                  <c:v>13.964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08759064"/>
        <c:axId val="408758672"/>
      </c:barChart>
      <c:catAx>
        <c:axId val="40875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758672"/>
        <c:crosses val="autoZero"/>
        <c:auto val="1"/>
        <c:lblAlgn val="ctr"/>
        <c:lblOffset val="100"/>
        <c:noMultiLvlLbl val="0"/>
      </c:catAx>
      <c:valAx>
        <c:axId val="40875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759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11.563703</c:v>
                </c:pt>
                <c:pt idx="1">
                  <c:v>17.3568</c:v>
                </c:pt>
                <c:pt idx="2">
                  <c:v>16.291874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464.94385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572888"/>
        <c:axId val="409576808"/>
      </c:barChart>
      <c:catAx>
        <c:axId val="409572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576808"/>
        <c:crosses val="autoZero"/>
        <c:auto val="1"/>
        <c:lblAlgn val="ctr"/>
        <c:lblOffset val="100"/>
        <c:noMultiLvlLbl val="0"/>
      </c:catAx>
      <c:valAx>
        <c:axId val="409576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572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24.857648999999999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574848"/>
        <c:axId val="409575632"/>
      </c:barChart>
      <c:catAx>
        <c:axId val="40957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575632"/>
        <c:crosses val="autoZero"/>
        <c:auto val="1"/>
        <c:lblAlgn val="ctr"/>
        <c:lblOffset val="100"/>
        <c:noMultiLvlLbl val="0"/>
      </c:catAx>
      <c:valAx>
        <c:axId val="409575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57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76.582999999999998</c:v>
                </c:pt>
                <c:pt idx="1">
                  <c:v>11.77</c:v>
                </c:pt>
                <c:pt idx="2">
                  <c:v>11.647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09573280"/>
        <c:axId val="409572496"/>
      </c:barChart>
      <c:catAx>
        <c:axId val="40957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572496"/>
        <c:crosses val="autoZero"/>
        <c:auto val="1"/>
        <c:lblAlgn val="ctr"/>
        <c:lblOffset val="100"/>
        <c:noMultiLvlLbl val="0"/>
      </c:catAx>
      <c:valAx>
        <c:axId val="409572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57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2142.5513000000001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571320"/>
        <c:axId val="409576024"/>
      </c:barChart>
      <c:catAx>
        <c:axId val="409571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576024"/>
        <c:crosses val="autoZero"/>
        <c:auto val="1"/>
        <c:lblAlgn val="ctr"/>
        <c:lblOffset val="100"/>
        <c:noMultiLvlLbl val="0"/>
      </c:catAx>
      <c:valAx>
        <c:axId val="409576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571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297.05385999999999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577200"/>
        <c:axId val="409570928"/>
      </c:barChart>
      <c:catAx>
        <c:axId val="40957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570928"/>
        <c:crosses val="autoZero"/>
        <c:auto val="1"/>
        <c:lblAlgn val="ctr"/>
        <c:lblOffset val="100"/>
        <c:noMultiLvlLbl val="0"/>
      </c:catAx>
      <c:valAx>
        <c:axId val="409570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57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487.74441999999999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574456"/>
        <c:axId val="409577592"/>
      </c:barChart>
      <c:catAx>
        <c:axId val="409574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577592"/>
        <c:crosses val="autoZero"/>
        <c:auto val="1"/>
        <c:lblAlgn val="ctr"/>
        <c:lblOffset val="100"/>
        <c:noMultiLvlLbl val="0"/>
      </c:catAx>
      <c:valAx>
        <c:axId val="409577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574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3.1939967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1602112"/>
        <c:axId val="407676776"/>
      </c:barChart>
      <c:catAx>
        <c:axId val="18160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676776"/>
        <c:crosses val="autoZero"/>
        <c:auto val="1"/>
        <c:lblAlgn val="ctr"/>
        <c:lblOffset val="100"/>
        <c:noMultiLvlLbl val="0"/>
      </c:catAx>
      <c:valAx>
        <c:axId val="407676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60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3818.6120000000001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571712"/>
        <c:axId val="409578376"/>
      </c:barChart>
      <c:catAx>
        <c:axId val="40957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578376"/>
        <c:crosses val="autoZero"/>
        <c:auto val="1"/>
        <c:lblAlgn val="ctr"/>
        <c:lblOffset val="100"/>
        <c:noMultiLvlLbl val="0"/>
      </c:catAx>
      <c:valAx>
        <c:axId val="409578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57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12.386177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819128"/>
        <c:axId val="409819520"/>
      </c:barChart>
      <c:catAx>
        <c:axId val="409819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819520"/>
        <c:crosses val="autoZero"/>
        <c:auto val="1"/>
        <c:lblAlgn val="ctr"/>
        <c:lblOffset val="100"/>
        <c:noMultiLvlLbl val="0"/>
      </c:catAx>
      <c:valAx>
        <c:axId val="409819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819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1.4250957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820696"/>
        <c:axId val="409822264"/>
      </c:barChart>
      <c:catAx>
        <c:axId val="40982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822264"/>
        <c:crosses val="autoZero"/>
        <c:auto val="1"/>
        <c:lblAlgn val="ctr"/>
        <c:lblOffset val="100"/>
        <c:noMultiLvlLbl val="0"/>
      </c:catAx>
      <c:valAx>
        <c:axId val="409822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820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169.26163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680696"/>
        <c:axId val="407677560"/>
      </c:barChart>
      <c:catAx>
        <c:axId val="40768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677560"/>
        <c:crosses val="autoZero"/>
        <c:auto val="1"/>
        <c:lblAlgn val="ctr"/>
        <c:lblOffset val="100"/>
        <c:noMultiLvlLbl val="0"/>
      </c:catAx>
      <c:valAx>
        <c:axId val="407677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680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1.6132820999999999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677168"/>
        <c:axId val="407677952"/>
      </c:barChart>
      <c:catAx>
        <c:axId val="40767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677952"/>
        <c:crosses val="autoZero"/>
        <c:auto val="1"/>
        <c:lblAlgn val="ctr"/>
        <c:lblOffset val="100"/>
        <c:noMultiLvlLbl val="0"/>
      </c:catAx>
      <c:valAx>
        <c:axId val="407677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67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16.085039999999999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674816"/>
        <c:axId val="407678736"/>
      </c:barChart>
      <c:catAx>
        <c:axId val="40767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678736"/>
        <c:crosses val="autoZero"/>
        <c:auto val="1"/>
        <c:lblAlgn val="ctr"/>
        <c:lblOffset val="100"/>
        <c:noMultiLvlLbl val="0"/>
      </c:catAx>
      <c:valAx>
        <c:axId val="407678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67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1.4250957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679520"/>
        <c:axId val="407674424"/>
      </c:barChart>
      <c:catAx>
        <c:axId val="40767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674424"/>
        <c:crosses val="autoZero"/>
        <c:auto val="1"/>
        <c:lblAlgn val="ctr"/>
        <c:lblOffset val="100"/>
        <c:noMultiLvlLbl val="0"/>
      </c:catAx>
      <c:valAx>
        <c:axId val="407674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67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543.55769999999995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679912"/>
        <c:axId val="407675600"/>
      </c:barChart>
      <c:catAx>
        <c:axId val="407679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675600"/>
        <c:crosses val="autoZero"/>
        <c:auto val="1"/>
        <c:lblAlgn val="ctr"/>
        <c:lblOffset val="100"/>
        <c:noMultiLvlLbl val="0"/>
      </c:catAx>
      <c:valAx>
        <c:axId val="407675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67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5.338355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680304"/>
        <c:axId val="407676384"/>
      </c:barChart>
      <c:catAx>
        <c:axId val="40768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676384"/>
        <c:crosses val="autoZero"/>
        <c:auto val="1"/>
        <c:lblAlgn val="ctr"/>
        <c:lblOffset val="100"/>
        <c:noMultiLvlLbl val="0"/>
      </c:catAx>
      <c:valAx>
        <c:axId val="407676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68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김현진, ID : H1900231)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03일 11:40:52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1900</v>
      </c>
      <c r="C6" s="59">
        <f>'DRIs DATA 입력'!C6</f>
        <v>2142.5513000000001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55.598292999999998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29.303685999999999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76.582999999999998</v>
      </c>
      <c r="G8" s="59">
        <f>'DRIs DATA 입력'!G8</f>
        <v>11.77</v>
      </c>
      <c r="H8" s="59">
        <f>'DRIs DATA 입력'!H8</f>
        <v>11.647</v>
      </c>
      <c r="I8" s="46"/>
      <c r="J8" s="59" t="s">
        <v>216</v>
      </c>
      <c r="K8" s="59">
        <f>'DRIs DATA 입력'!K8</f>
        <v>4.173</v>
      </c>
      <c r="L8" s="59">
        <f>'DRIs DATA 입력'!L8</f>
        <v>13.964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464.94385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24.857648999999999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3.1939967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169.26163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297.05385999999999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1.7333278999999999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1.6132820999999999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16.085039999999999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1.4250957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543.55769999999995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5.338355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3.4171512000000002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6.9140953999999999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487.74441999999999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1114.3132000000001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3818.6120000000001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4333.3710000000001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167.55455000000001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131.79553000000001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12.386177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7.8885135999999996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942.30895999999996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6.3188110000000006E-2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2.4463629999999998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167.38731000000001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68.287589999999994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63" sqref="K6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316</v>
      </c>
      <c r="B1" s="61" t="s">
        <v>317</v>
      </c>
      <c r="G1" s="62" t="s">
        <v>275</v>
      </c>
      <c r="H1" s="61" t="s">
        <v>318</v>
      </c>
    </row>
    <row r="3" spans="1:27" x14ac:dyDescent="0.3">
      <c r="A3" s="68" t="s">
        <v>276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277</v>
      </c>
      <c r="B4" s="67"/>
      <c r="C4" s="67"/>
      <c r="E4" s="69" t="s">
        <v>278</v>
      </c>
      <c r="F4" s="70"/>
      <c r="G4" s="70"/>
      <c r="H4" s="71"/>
      <c r="J4" s="69" t="s">
        <v>279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319</v>
      </c>
      <c r="V4" s="67"/>
      <c r="W4" s="67"/>
      <c r="X4" s="67"/>
      <c r="Y4" s="67"/>
      <c r="Z4" s="67"/>
    </row>
    <row r="5" spans="1:27" x14ac:dyDescent="0.3">
      <c r="A5" s="65"/>
      <c r="B5" s="65" t="s">
        <v>280</v>
      </c>
      <c r="C5" s="65" t="s">
        <v>281</v>
      </c>
      <c r="E5" s="65"/>
      <c r="F5" s="65" t="s">
        <v>50</v>
      </c>
      <c r="G5" s="65" t="s">
        <v>320</v>
      </c>
      <c r="H5" s="65" t="s">
        <v>46</v>
      </c>
      <c r="J5" s="65"/>
      <c r="K5" s="65" t="s">
        <v>282</v>
      </c>
      <c r="L5" s="65" t="s">
        <v>321</v>
      </c>
      <c r="N5" s="65"/>
      <c r="O5" s="65" t="s">
        <v>283</v>
      </c>
      <c r="P5" s="65" t="s">
        <v>284</v>
      </c>
      <c r="Q5" s="65" t="s">
        <v>285</v>
      </c>
      <c r="R5" s="65" t="s">
        <v>286</v>
      </c>
      <c r="S5" s="65" t="s">
        <v>281</v>
      </c>
      <c r="U5" s="65"/>
      <c r="V5" s="65" t="s">
        <v>283</v>
      </c>
      <c r="W5" s="65" t="s">
        <v>322</v>
      </c>
      <c r="X5" s="65" t="s">
        <v>285</v>
      </c>
      <c r="Y5" s="65" t="s">
        <v>286</v>
      </c>
      <c r="Z5" s="65" t="s">
        <v>281</v>
      </c>
    </row>
    <row r="6" spans="1:27" x14ac:dyDescent="0.3">
      <c r="A6" s="65" t="s">
        <v>277</v>
      </c>
      <c r="B6" s="65">
        <v>1900</v>
      </c>
      <c r="C6" s="65">
        <v>2142.5513000000001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323</v>
      </c>
      <c r="O6" s="65">
        <v>40</v>
      </c>
      <c r="P6" s="65">
        <v>50</v>
      </c>
      <c r="Q6" s="65">
        <v>0</v>
      </c>
      <c r="R6" s="65">
        <v>0</v>
      </c>
      <c r="S6" s="65">
        <v>55.598292999999998</v>
      </c>
      <c r="U6" s="65" t="s">
        <v>324</v>
      </c>
      <c r="V6" s="65">
        <v>0</v>
      </c>
      <c r="W6" s="65">
        <v>0</v>
      </c>
      <c r="X6" s="65">
        <v>20</v>
      </c>
      <c r="Y6" s="65">
        <v>0</v>
      </c>
      <c r="Z6" s="65">
        <v>29.303685999999999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325</v>
      </c>
      <c r="F8" s="65">
        <v>76.582999999999998</v>
      </c>
      <c r="G8" s="65">
        <v>11.77</v>
      </c>
      <c r="H8" s="65">
        <v>11.647</v>
      </c>
      <c r="J8" s="65" t="s">
        <v>289</v>
      </c>
      <c r="K8" s="65">
        <v>4.173</v>
      </c>
      <c r="L8" s="65">
        <v>13.964</v>
      </c>
    </row>
    <row r="13" spans="1:27" x14ac:dyDescent="0.3">
      <c r="A13" s="66" t="s">
        <v>290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291</v>
      </c>
      <c r="B14" s="67"/>
      <c r="C14" s="67"/>
      <c r="D14" s="67"/>
      <c r="E14" s="67"/>
      <c r="F14" s="67"/>
      <c r="H14" s="67" t="s">
        <v>292</v>
      </c>
      <c r="I14" s="67"/>
      <c r="J14" s="67"/>
      <c r="K14" s="67"/>
      <c r="L14" s="67"/>
      <c r="M14" s="67"/>
      <c r="O14" s="67" t="s">
        <v>326</v>
      </c>
      <c r="P14" s="67"/>
      <c r="Q14" s="67"/>
      <c r="R14" s="67"/>
      <c r="S14" s="67"/>
      <c r="T14" s="67"/>
      <c r="V14" s="67" t="s">
        <v>327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283</v>
      </c>
      <c r="C15" s="65" t="s">
        <v>284</v>
      </c>
      <c r="D15" s="65" t="s">
        <v>285</v>
      </c>
      <c r="E15" s="65" t="s">
        <v>286</v>
      </c>
      <c r="F15" s="65" t="s">
        <v>281</v>
      </c>
      <c r="H15" s="65"/>
      <c r="I15" s="65" t="s">
        <v>283</v>
      </c>
      <c r="J15" s="65" t="s">
        <v>284</v>
      </c>
      <c r="K15" s="65" t="s">
        <v>285</v>
      </c>
      <c r="L15" s="65" t="s">
        <v>286</v>
      </c>
      <c r="M15" s="65" t="s">
        <v>281</v>
      </c>
      <c r="O15" s="65"/>
      <c r="P15" s="65" t="s">
        <v>283</v>
      </c>
      <c r="Q15" s="65" t="s">
        <v>284</v>
      </c>
      <c r="R15" s="65" t="s">
        <v>285</v>
      </c>
      <c r="S15" s="65" t="s">
        <v>286</v>
      </c>
      <c r="T15" s="65" t="s">
        <v>281</v>
      </c>
      <c r="V15" s="65"/>
      <c r="W15" s="65" t="s">
        <v>283</v>
      </c>
      <c r="X15" s="65" t="s">
        <v>284</v>
      </c>
      <c r="Y15" s="65" t="s">
        <v>285</v>
      </c>
      <c r="Z15" s="65" t="s">
        <v>286</v>
      </c>
      <c r="AA15" s="65" t="s">
        <v>281</v>
      </c>
    </row>
    <row r="16" spans="1:27" x14ac:dyDescent="0.3">
      <c r="A16" s="65" t="s">
        <v>293</v>
      </c>
      <c r="B16" s="65">
        <v>450</v>
      </c>
      <c r="C16" s="65">
        <v>650</v>
      </c>
      <c r="D16" s="65">
        <v>0</v>
      </c>
      <c r="E16" s="65">
        <v>3000</v>
      </c>
      <c r="F16" s="65">
        <v>464.94385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24.857648999999999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3.1939967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169.26163</v>
      </c>
    </row>
    <row r="23" spans="1:62" x14ac:dyDescent="0.3">
      <c r="A23" s="66" t="s">
        <v>328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329</v>
      </c>
      <c r="B24" s="67"/>
      <c r="C24" s="67"/>
      <c r="D24" s="67"/>
      <c r="E24" s="67"/>
      <c r="F24" s="67"/>
      <c r="H24" s="67" t="s">
        <v>294</v>
      </c>
      <c r="I24" s="67"/>
      <c r="J24" s="67"/>
      <c r="K24" s="67"/>
      <c r="L24" s="67"/>
      <c r="M24" s="67"/>
      <c r="O24" s="67" t="s">
        <v>295</v>
      </c>
      <c r="P24" s="67"/>
      <c r="Q24" s="67"/>
      <c r="R24" s="67"/>
      <c r="S24" s="67"/>
      <c r="T24" s="67"/>
      <c r="V24" s="67" t="s">
        <v>330</v>
      </c>
      <c r="W24" s="67"/>
      <c r="X24" s="67"/>
      <c r="Y24" s="67"/>
      <c r="Z24" s="67"/>
      <c r="AA24" s="67"/>
      <c r="AC24" s="67" t="s">
        <v>331</v>
      </c>
      <c r="AD24" s="67"/>
      <c r="AE24" s="67"/>
      <c r="AF24" s="67"/>
      <c r="AG24" s="67"/>
      <c r="AH24" s="67"/>
      <c r="AJ24" s="67" t="s">
        <v>296</v>
      </c>
      <c r="AK24" s="67"/>
      <c r="AL24" s="67"/>
      <c r="AM24" s="67"/>
      <c r="AN24" s="67"/>
      <c r="AO24" s="67"/>
      <c r="AQ24" s="67" t="s">
        <v>297</v>
      </c>
      <c r="AR24" s="67"/>
      <c r="AS24" s="67"/>
      <c r="AT24" s="67"/>
      <c r="AU24" s="67"/>
      <c r="AV24" s="67"/>
      <c r="AX24" s="67" t="s">
        <v>298</v>
      </c>
      <c r="AY24" s="67"/>
      <c r="AZ24" s="67"/>
      <c r="BA24" s="67"/>
      <c r="BB24" s="67"/>
      <c r="BC24" s="67"/>
      <c r="BE24" s="67" t="s">
        <v>299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283</v>
      </c>
      <c r="C25" s="65" t="s">
        <v>322</v>
      </c>
      <c r="D25" s="65" t="s">
        <v>285</v>
      </c>
      <c r="E25" s="65" t="s">
        <v>286</v>
      </c>
      <c r="F25" s="65" t="s">
        <v>332</v>
      </c>
      <c r="H25" s="65"/>
      <c r="I25" s="65" t="s">
        <v>283</v>
      </c>
      <c r="J25" s="65" t="s">
        <v>284</v>
      </c>
      <c r="K25" s="65" t="s">
        <v>285</v>
      </c>
      <c r="L25" s="65" t="s">
        <v>286</v>
      </c>
      <c r="M25" s="65" t="s">
        <v>281</v>
      </c>
      <c r="O25" s="65"/>
      <c r="P25" s="65" t="s">
        <v>283</v>
      </c>
      <c r="Q25" s="65" t="s">
        <v>284</v>
      </c>
      <c r="R25" s="65" t="s">
        <v>285</v>
      </c>
      <c r="S25" s="65" t="s">
        <v>286</v>
      </c>
      <c r="T25" s="65" t="s">
        <v>281</v>
      </c>
      <c r="V25" s="65"/>
      <c r="W25" s="65" t="s">
        <v>283</v>
      </c>
      <c r="X25" s="65" t="s">
        <v>284</v>
      </c>
      <c r="Y25" s="65" t="s">
        <v>285</v>
      </c>
      <c r="Z25" s="65" t="s">
        <v>286</v>
      </c>
      <c r="AA25" s="65" t="s">
        <v>281</v>
      </c>
      <c r="AC25" s="65"/>
      <c r="AD25" s="65" t="s">
        <v>283</v>
      </c>
      <c r="AE25" s="65" t="s">
        <v>284</v>
      </c>
      <c r="AF25" s="65" t="s">
        <v>285</v>
      </c>
      <c r="AG25" s="65" t="s">
        <v>286</v>
      </c>
      <c r="AH25" s="65" t="s">
        <v>281</v>
      </c>
      <c r="AJ25" s="65"/>
      <c r="AK25" s="65" t="s">
        <v>283</v>
      </c>
      <c r="AL25" s="65" t="s">
        <v>284</v>
      </c>
      <c r="AM25" s="65" t="s">
        <v>285</v>
      </c>
      <c r="AN25" s="65" t="s">
        <v>286</v>
      </c>
      <c r="AO25" s="65" t="s">
        <v>281</v>
      </c>
      <c r="AQ25" s="65"/>
      <c r="AR25" s="65" t="s">
        <v>283</v>
      </c>
      <c r="AS25" s="65" t="s">
        <v>284</v>
      </c>
      <c r="AT25" s="65" t="s">
        <v>285</v>
      </c>
      <c r="AU25" s="65" t="s">
        <v>286</v>
      </c>
      <c r="AV25" s="65" t="s">
        <v>281</v>
      </c>
      <c r="AX25" s="65"/>
      <c r="AY25" s="65" t="s">
        <v>283</v>
      </c>
      <c r="AZ25" s="65" t="s">
        <v>333</v>
      </c>
      <c r="BA25" s="65" t="s">
        <v>285</v>
      </c>
      <c r="BB25" s="65" t="s">
        <v>286</v>
      </c>
      <c r="BC25" s="65" t="s">
        <v>281</v>
      </c>
      <c r="BE25" s="65"/>
      <c r="BF25" s="65" t="s">
        <v>283</v>
      </c>
      <c r="BG25" s="65" t="s">
        <v>284</v>
      </c>
      <c r="BH25" s="65" t="s">
        <v>285</v>
      </c>
      <c r="BI25" s="65" t="s">
        <v>286</v>
      </c>
      <c r="BJ25" s="65" t="s">
        <v>281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297.05385999999999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1.7333278999999999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1.6132820999999999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16.085039999999999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1.4250957</v>
      </c>
      <c r="AJ26" s="65" t="s">
        <v>300</v>
      </c>
      <c r="AK26" s="65">
        <v>320</v>
      </c>
      <c r="AL26" s="65">
        <v>400</v>
      </c>
      <c r="AM26" s="65">
        <v>0</v>
      </c>
      <c r="AN26" s="65">
        <v>1000</v>
      </c>
      <c r="AO26" s="65">
        <v>543.55769999999995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5.338355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3.4171512000000002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6.9140953999999999</v>
      </c>
    </row>
    <row r="33" spans="1:68" x14ac:dyDescent="0.3">
      <c r="A33" s="66" t="s">
        <v>301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302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334</v>
      </c>
      <c r="W34" s="67"/>
      <c r="X34" s="67"/>
      <c r="Y34" s="67"/>
      <c r="Z34" s="67"/>
      <c r="AA34" s="67"/>
      <c r="AC34" s="67" t="s">
        <v>303</v>
      </c>
      <c r="AD34" s="67"/>
      <c r="AE34" s="67"/>
      <c r="AF34" s="67"/>
      <c r="AG34" s="67"/>
      <c r="AH34" s="67"/>
      <c r="AJ34" s="67" t="s">
        <v>335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283</v>
      </c>
      <c r="C35" s="65" t="s">
        <v>284</v>
      </c>
      <c r="D35" s="65" t="s">
        <v>285</v>
      </c>
      <c r="E35" s="65" t="s">
        <v>286</v>
      </c>
      <c r="F35" s="65" t="s">
        <v>281</v>
      </c>
      <c r="H35" s="65"/>
      <c r="I35" s="65" t="s">
        <v>283</v>
      </c>
      <c r="J35" s="65" t="s">
        <v>333</v>
      </c>
      <c r="K35" s="65" t="s">
        <v>285</v>
      </c>
      <c r="L35" s="65" t="s">
        <v>286</v>
      </c>
      <c r="M35" s="65" t="s">
        <v>281</v>
      </c>
      <c r="O35" s="65"/>
      <c r="P35" s="65" t="s">
        <v>283</v>
      </c>
      <c r="Q35" s="65" t="s">
        <v>284</v>
      </c>
      <c r="R35" s="65" t="s">
        <v>285</v>
      </c>
      <c r="S35" s="65" t="s">
        <v>286</v>
      </c>
      <c r="T35" s="65" t="s">
        <v>281</v>
      </c>
      <c r="V35" s="65"/>
      <c r="W35" s="65" t="s">
        <v>283</v>
      </c>
      <c r="X35" s="65" t="s">
        <v>284</v>
      </c>
      <c r="Y35" s="65" t="s">
        <v>285</v>
      </c>
      <c r="Z35" s="65" t="s">
        <v>336</v>
      </c>
      <c r="AA35" s="65" t="s">
        <v>281</v>
      </c>
      <c r="AC35" s="65"/>
      <c r="AD35" s="65" t="s">
        <v>283</v>
      </c>
      <c r="AE35" s="65" t="s">
        <v>284</v>
      </c>
      <c r="AF35" s="65" t="s">
        <v>285</v>
      </c>
      <c r="AG35" s="65" t="s">
        <v>286</v>
      </c>
      <c r="AH35" s="65" t="s">
        <v>281</v>
      </c>
      <c r="AJ35" s="65"/>
      <c r="AK35" s="65" t="s">
        <v>283</v>
      </c>
      <c r="AL35" s="65" t="s">
        <v>284</v>
      </c>
      <c r="AM35" s="65" t="s">
        <v>285</v>
      </c>
      <c r="AN35" s="65" t="s">
        <v>286</v>
      </c>
      <c r="AO35" s="65" t="s">
        <v>281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487.74441999999999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1114.3132000000001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3818.6120000000001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4333.3710000000001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167.55455000000001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131.79553000000001</v>
      </c>
    </row>
    <row r="43" spans="1:68" x14ac:dyDescent="0.3">
      <c r="A43" s="66" t="s">
        <v>304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305</v>
      </c>
      <c r="B44" s="67"/>
      <c r="C44" s="67"/>
      <c r="D44" s="67"/>
      <c r="E44" s="67"/>
      <c r="F44" s="67"/>
      <c r="H44" s="67" t="s">
        <v>306</v>
      </c>
      <c r="I44" s="67"/>
      <c r="J44" s="67"/>
      <c r="K44" s="67"/>
      <c r="L44" s="67"/>
      <c r="M44" s="67"/>
      <c r="O44" s="67" t="s">
        <v>337</v>
      </c>
      <c r="P44" s="67"/>
      <c r="Q44" s="67"/>
      <c r="R44" s="67"/>
      <c r="S44" s="67"/>
      <c r="T44" s="67"/>
      <c r="V44" s="67" t="s">
        <v>307</v>
      </c>
      <c r="W44" s="67"/>
      <c r="X44" s="67"/>
      <c r="Y44" s="67"/>
      <c r="Z44" s="67"/>
      <c r="AA44" s="67"/>
      <c r="AC44" s="67" t="s">
        <v>308</v>
      </c>
      <c r="AD44" s="67"/>
      <c r="AE44" s="67"/>
      <c r="AF44" s="67"/>
      <c r="AG44" s="67"/>
      <c r="AH44" s="67"/>
      <c r="AJ44" s="67" t="s">
        <v>309</v>
      </c>
      <c r="AK44" s="67"/>
      <c r="AL44" s="67"/>
      <c r="AM44" s="67"/>
      <c r="AN44" s="67"/>
      <c r="AO44" s="67"/>
      <c r="AQ44" s="67" t="s">
        <v>310</v>
      </c>
      <c r="AR44" s="67"/>
      <c r="AS44" s="67"/>
      <c r="AT44" s="67"/>
      <c r="AU44" s="67"/>
      <c r="AV44" s="67"/>
      <c r="AX44" s="67" t="s">
        <v>311</v>
      </c>
      <c r="AY44" s="67"/>
      <c r="AZ44" s="67"/>
      <c r="BA44" s="67"/>
      <c r="BB44" s="67"/>
      <c r="BC44" s="67"/>
      <c r="BE44" s="67" t="s">
        <v>312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283</v>
      </c>
      <c r="C45" s="65" t="s">
        <v>284</v>
      </c>
      <c r="D45" s="65" t="s">
        <v>285</v>
      </c>
      <c r="E45" s="65" t="s">
        <v>286</v>
      </c>
      <c r="F45" s="65" t="s">
        <v>281</v>
      </c>
      <c r="H45" s="65"/>
      <c r="I45" s="65" t="s">
        <v>338</v>
      </c>
      <c r="J45" s="65" t="s">
        <v>284</v>
      </c>
      <c r="K45" s="65" t="s">
        <v>285</v>
      </c>
      <c r="L45" s="65" t="s">
        <v>286</v>
      </c>
      <c r="M45" s="65" t="s">
        <v>281</v>
      </c>
      <c r="O45" s="65"/>
      <c r="P45" s="65" t="s">
        <v>283</v>
      </c>
      <c r="Q45" s="65" t="s">
        <v>284</v>
      </c>
      <c r="R45" s="65" t="s">
        <v>285</v>
      </c>
      <c r="S45" s="65" t="s">
        <v>286</v>
      </c>
      <c r="T45" s="65" t="s">
        <v>281</v>
      </c>
      <c r="V45" s="65"/>
      <c r="W45" s="65" t="s">
        <v>283</v>
      </c>
      <c r="X45" s="65" t="s">
        <v>284</v>
      </c>
      <c r="Y45" s="65" t="s">
        <v>285</v>
      </c>
      <c r="Z45" s="65" t="s">
        <v>286</v>
      </c>
      <c r="AA45" s="65" t="s">
        <v>281</v>
      </c>
      <c r="AC45" s="65"/>
      <c r="AD45" s="65" t="s">
        <v>283</v>
      </c>
      <c r="AE45" s="65" t="s">
        <v>284</v>
      </c>
      <c r="AF45" s="65" t="s">
        <v>285</v>
      </c>
      <c r="AG45" s="65" t="s">
        <v>286</v>
      </c>
      <c r="AH45" s="65" t="s">
        <v>281</v>
      </c>
      <c r="AJ45" s="65"/>
      <c r="AK45" s="65" t="s">
        <v>283</v>
      </c>
      <c r="AL45" s="65" t="s">
        <v>284</v>
      </c>
      <c r="AM45" s="65" t="s">
        <v>285</v>
      </c>
      <c r="AN45" s="65" t="s">
        <v>286</v>
      </c>
      <c r="AO45" s="65" t="s">
        <v>281</v>
      </c>
      <c r="AQ45" s="65"/>
      <c r="AR45" s="65" t="s">
        <v>283</v>
      </c>
      <c r="AS45" s="65" t="s">
        <v>284</v>
      </c>
      <c r="AT45" s="65" t="s">
        <v>285</v>
      </c>
      <c r="AU45" s="65" t="s">
        <v>286</v>
      </c>
      <c r="AV45" s="65" t="s">
        <v>332</v>
      </c>
      <c r="AX45" s="65"/>
      <c r="AY45" s="65" t="s">
        <v>283</v>
      </c>
      <c r="AZ45" s="65" t="s">
        <v>284</v>
      </c>
      <c r="BA45" s="65" t="s">
        <v>285</v>
      </c>
      <c r="BB45" s="65" t="s">
        <v>286</v>
      </c>
      <c r="BC45" s="65" t="s">
        <v>281</v>
      </c>
      <c r="BE45" s="65"/>
      <c r="BF45" s="65" t="s">
        <v>283</v>
      </c>
      <c r="BG45" s="65" t="s">
        <v>284</v>
      </c>
      <c r="BH45" s="65" t="s">
        <v>285</v>
      </c>
      <c r="BI45" s="65" t="s">
        <v>286</v>
      </c>
      <c r="BJ45" s="65" t="s">
        <v>281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12.386177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7.8885135999999996</v>
      </c>
      <c r="O46" s="65" t="s">
        <v>313</v>
      </c>
      <c r="P46" s="65">
        <v>600</v>
      </c>
      <c r="Q46" s="65">
        <v>800</v>
      </c>
      <c r="R46" s="65">
        <v>0</v>
      </c>
      <c r="S46" s="65">
        <v>10000</v>
      </c>
      <c r="T46" s="65">
        <v>942.30895999999996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6.3188110000000006E-2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2.4463629999999998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167.38731000000001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68.287589999999994</v>
      </c>
      <c r="AX46" s="65" t="s">
        <v>339</v>
      </c>
      <c r="AY46" s="65"/>
      <c r="AZ46" s="65"/>
      <c r="BA46" s="65"/>
      <c r="BB46" s="65"/>
      <c r="BC46" s="65"/>
      <c r="BE46" s="65" t="s">
        <v>314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11" sqref="I1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340</v>
      </c>
      <c r="B2" s="61" t="s">
        <v>341</v>
      </c>
      <c r="C2" s="61" t="s">
        <v>342</v>
      </c>
      <c r="D2" s="61">
        <v>49</v>
      </c>
      <c r="E2" s="61">
        <v>2142.5513000000001</v>
      </c>
      <c r="F2" s="61">
        <v>365.57979999999998</v>
      </c>
      <c r="G2" s="61">
        <v>56.18515</v>
      </c>
      <c r="H2" s="61">
        <v>38.635666000000001</v>
      </c>
      <c r="I2" s="61">
        <v>17.549488</v>
      </c>
      <c r="J2" s="61">
        <v>55.598292999999998</v>
      </c>
      <c r="K2" s="61">
        <v>30.940998</v>
      </c>
      <c r="L2" s="61">
        <v>24.657295000000001</v>
      </c>
      <c r="M2" s="61">
        <v>29.303685999999999</v>
      </c>
      <c r="N2" s="61">
        <v>4.3845000000000001</v>
      </c>
      <c r="O2" s="61">
        <v>19.002054000000001</v>
      </c>
      <c r="P2" s="61">
        <v>1593.095</v>
      </c>
      <c r="Q2" s="61">
        <v>21.852747000000001</v>
      </c>
      <c r="R2" s="61">
        <v>464.94385</v>
      </c>
      <c r="S2" s="61">
        <v>140.57118</v>
      </c>
      <c r="T2" s="61">
        <v>3892.471</v>
      </c>
      <c r="U2" s="61">
        <v>3.1939967</v>
      </c>
      <c r="V2" s="61">
        <v>24.857648999999999</v>
      </c>
      <c r="W2" s="61">
        <v>169.26163</v>
      </c>
      <c r="X2" s="61">
        <v>297.05385999999999</v>
      </c>
      <c r="Y2" s="61">
        <v>1.7333278999999999</v>
      </c>
      <c r="Z2" s="61">
        <v>1.6132820999999999</v>
      </c>
      <c r="AA2" s="61">
        <v>16.085039999999999</v>
      </c>
      <c r="AB2" s="61">
        <v>1.4250957</v>
      </c>
      <c r="AC2" s="61">
        <v>543.55769999999995</v>
      </c>
      <c r="AD2" s="61">
        <v>5.338355</v>
      </c>
      <c r="AE2" s="61">
        <v>3.4171512000000002</v>
      </c>
      <c r="AF2" s="61">
        <v>6.9140953999999999</v>
      </c>
      <c r="AG2" s="61">
        <v>487.74441999999999</v>
      </c>
      <c r="AH2" s="61">
        <v>283.22028</v>
      </c>
      <c r="AI2" s="61">
        <v>204.52413999999999</v>
      </c>
      <c r="AJ2" s="61">
        <v>1114.3132000000001</v>
      </c>
      <c r="AK2" s="61">
        <v>3818.6120000000001</v>
      </c>
      <c r="AL2" s="61">
        <v>167.55455000000001</v>
      </c>
      <c r="AM2" s="61">
        <v>4333.3710000000001</v>
      </c>
      <c r="AN2" s="61">
        <v>131.79553000000001</v>
      </c>
      <c r="AO2" s="61">
        <v>12.386177</v>
      </c>
      <c r="AP2" s="61">
        <v>9.2385040000000007</v>
      </c>
      <c r="AQ2" s="61">
        <v>3.1476727000000002</v>
      </c>
      <c r="AR2" s="61">
        <v>7.8885135999999996</v>
      </c>
      <c r="AS2" s="61">
        <v>942.30895999999996</v>
      </c>
      <c r="AT2" s="61">
        <v>6.3188110000000006E-2</v>
      </c>
      <c r="AU2" s="61">
        <v>2.4463629999999998</v>
      </c>
      <c r="AV2" s="61">
        <v>167.38731000000001</v>
      </c>
      <c r="AW2" s="61">
        <v>68.287589999999994</v>
      </c>
      <c r="AX2" s="61">
        <v>7.6201229999999995E-2</v>
      </c>
      <c r="AY2" s="61">
        <v>0.84649735999999998</v>
      </c>
      <c r="AZ2" s="61">
        <v>433.75119999999998</v>
      </c>
      <c r="BA2" s="61">
        <v>45.249229999999997</v>
      </c>
      <c r="BB2" s="61">
        <v>11.563703</v>
      </c>
      <c r="BC2" s="61">
        <v>17.3568</v>
      </c>
      <c r="BD2" s="61">
        <v>16.291874</v>
      </c>
      <c r="BE2" s="61">
        <v>0.47908208000000002</v>
      </c>
      <c r="BF2" s="61">
        <v>2.6593239999999998</v>
      </c>
      <c r="BG2" s="61">
        <v>6.9387240000000003E-3</v>
      </c>
      <c r="BH2" s="61">
        <v>2.9002246999999998E-2</v>
      </c>
      <c r="BI2" s="61">
        <v>2.5275039999999999E-2</v>
      </c>
      <c r="BJ2" s="61">
        <v>0.11166806</v>
      </c>
      <c r="BK2" s="61">
        <v>5.3374800000000001E-4</v>
      </c>
      <c r="BL2" s="61">
        <v>0.51319300000000001</v>
      </c>
      <c r="BM2" s="61">
        <v>3.0414066000000002</v>
      </c>
      <c r="BN2" s="61">
        <v>1.0375783000000001</v>
      </c>
      <c r="BO2" s="61">
        <v>58.215240000000001</v>
      </c>
      <c r="BP2" s="61">
        <v>8.3032029999999999</v>
      </c>
      <c r="BQ2" s="61">
        <v>19.851011</v>
      </c>
      <c r="BR2" s="61">
        <v>83.757800000000003</v>
      </c>
      <c r="BS2" s="61">
        <v>31.431737999999999</v>
      </c>
      <c r="BT2" s="61">
        <v>8.5392109999999999</v>
      </c>
      <c r="BU2" s="61">
        <v>1.0971375000000001</v>
      </c>
      <c r="BV2" s="61">
        <v>1.1437937E-2</v>
      </c>
      <c r="BW2" s="61">
        <v>0.70642000000000005</v>
      </c>
      <c r="BX2" s="61">
        <v>0.98385730000000005</v>
      </c>
      <c r="BY2" s="61">
        <v>0.16079769999999999</v>
      </c>
      <c r="BZ2" s="61">
        <v>1.3163158E-3</v>
      </c>
      <c r="CA2" s="61">
        <v>1.5598367</v>
      </c>
      <c r="CB2" s="61">
        <v>4.8989660000000003E-3</v>
      </c>
      <c r="CC2" s="61">
        <v>8.1766515999999997E-2</v>
      </c>
      <c r="CD2" s="61">
        <v>0.58887730000000005</v>
      </c>
      <c r="CE2" s="61">
        <v>0.19808355999999999</v>
      </c>
      <c r="CF2" s="61">
        <v>9.9575910000000004E-2</v>
      </c>
      <c r="CG2" s="61">
        <v>4.9500000000000003E-7</v>
      </c>
      <c r="CH2" s="61">
        <v>1.5690757E-2</v>
      </c>
      <c r="CI2" s="61">
        <v>7.6753422999999996E-3</v>
      </c>
      <c r="CJ2" s="61">
        <v>1.3622049000000001</v>
      </c>
      <c r="CK2" s="61">
        <v>3.5562246999999998E-2</v>
      </c>
      <c r="CL2" s="61">
        <v>8.7239909999999998</v>
      </c>
      <c r="CM2" s="61">
        <v>2.9164238</v>
      </c>
      <c r="CN2" s="61">
        <v>1464.2101</v>
      </c>
      <c r="CO2" s="61">
        <v>2558.9104000000002</v>
      </c>
      <c r="CP2" s="61">
        <v>1444.098</v>
      </c>
      <c r="CQ2" s="61">
        <v>562.36210000000005</v>
      </c>
      <c r="CR2" s="61">
        <v>259.92039999999997</v>
      </c>
      <c r="CS2" s="61">
        <v>294.21793000000002</v>
      </c>
      <c r="CT2" s="61">
        <v>1462.8916999999999</v>
      </c>
      <c r="CU2" s="61">
        <v>891.00689999999997</v>
      </c>
      <c r="CV2" s="61">
        <v>966.28660000000002</v>
      </c>
      <c r="CW2" s="61">
        <v>1003.0364</v>
      </c>
      <c r="CX2" s="61">
        <v>328.91895</v>
      </c>
      <c r="CY2" s="61">
        <v>1849.4735000000001</v>
      </c>
      <c r="CZ2" s="61">
        <v>1006.44507</v>
      </c>
      <c r="DA2" s="61">
        <v>2047.8987999999999</v>
      </c>
      <c r="DB2" s="61">
        <v>1973.644</v>
      </c>
      <c r="DC2" s="61">
        <v>3186.0016999999998</v>
      </c>
      <c r="DD2" s="61">
        <v>5697.8173999999999</v>
      </c>
      <c r="DE2" s="61">
        <v>978.58789999999999</v>
      </c>
      <c r="DF2" s="61">
        <v>2712.1658000000002</v>
      </c>
      <c r="DG2" s="61">
        <v>1259.4773</v>
      </c>
      <c r="DH2" s="61">
        <v>37.723526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45.249229999999997</v>
      </c>
      <c r="B6">
        <f>BB2</f>
        <v>11.563703</v>
      </c>
      <c r="C6">
        <f>BC2</f>
        <v>17.3568</v>
      </c>
      <c r="D6">
        <f>BD2</f>
        <v>16.291874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26044</v>
      </c>
      <c r="C2" s="56">
        <f ca="1">YEAR(TODAY())-YEAR(B2)+IF(TODAY()&gt;=DATE(YEAR(TODAY()),MONTH(B2),DAY(B2)),0,-1)</f>
        <v>49</v>
      </c>
      <c r="E2" s="52">
        <v>163.4</v>
      </c>
      <c r="F2" s="53" t="s">
        <v>39</v>
      </c>
      <c r="G2" s="52">
        <v>56.5</v>
      </c>
      <c r="H2" s="51" t="s">
        <v>41</v>
      </c>
      <c r="I2" s="72">
        <f>ROUND(G3/E3^2,1)</f>
        <v>21.2</v>
      </c>
    </row>
    <row r="3" spans="1:9" x14ac:dyDescent="0.3">
      <c r="E3" s="51">
        <f>E2/100</f>
        <v>1.6340000000000001</v>
      </c>
      <c r="F3" s="51" t="s">
        <v>40</v>
      </c>
      <c r="G3" s="51">
        <f>G2</f>
        <v>56.5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43983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김현진, ID : H1900231)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06월 03일 11:40:52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topLeftCell="A22" zoomScaleNormal="100" zoomScaleSheetLayoutView="100" zoomScalePageLayoutView="10" workbookViewId="0">
      <selection activeCell="T49" sqref="T4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315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43983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49</v>
      </c>
      <c r="G12" s="94"/>
      <c r="H12" s="94"/>
      <c r="I12" s="94"/>
      <c r="K12" s="123">
        <f>'개인정보 및 신체계측 입력'!E2</f>
        <v>163.4</v>
      </c>
      <c r="L12" s="124"/>
      <c r="M12" s="117">
        <f>'개인정보 및 신체계측 입력'!G2</f>
        <v>56.5</v>
      </c>
      <c r="N12" s="118"/>
      <c r="O12" s="113" t="s">
        <v>271</v>
      </c>
      <c r="P12" s="107"/>
      <c r="Q12" s="90">
        <f>'개인정보 및 신체계측 입력'!I2</f>
        <v>21.2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김현진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76.582999999999998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11.77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11.647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0.7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0.9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14</v>
      </c>
      <c r="L71" s="36" t="s">
        <v>53</v>
      </c>
      <c r="M71" s="36">
        <f>ROUND('DRIs DATA'!K8,1)</f>
        <v>4.2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61.99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207.15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297.05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95.01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60.97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254.57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123.86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1900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2020-06-03T05:59:57Z</cp:lastPrinted>
  <dcterms:created xsi:type="dcterms:W3CDTF">2015-06-13T08:19:18Z</dcterms:created>
  <dcterms:modified xsi:type="dcterms:W3CDTF">2020-06-03T06:00:03Z</dcterms:modified>
</cp:coreProperties>
</file>