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<sst xmlns="http://schemas.openxmlformats.org/spreadsheetml/2006/main" count="692" uniqueCount="337">
  <si>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</si>
  <si>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</si>
  <si>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</si>
  <si>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</si>
  <si>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</si>
  <si>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</si>
  <si>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</si>
  <si>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</si>
  <si>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</si>
  <si>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</si>
  <si>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</si>
  <si>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</si>
  <si>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</si>
  <si>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</si>
  <si>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</si>
  <si>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</si>
  <si>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</si>
  <si>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</si>
  <si>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</si>
  <si>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</si>
  <si>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</si>
  <si>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</si>
  <si>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</si>
  <si>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</si>
  <si>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</si>
  <si>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</si>
  <si>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</si>
  <si>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</si>
  <si>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</si>
  <si>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</si>
  <si>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</si>
  <si>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</si>
  <si>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</si>
  <si>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</si>
  <si>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</si>
  <si>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</si>
  <si>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</si>
  <si>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</si>
  <si>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</si>
  <si>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</si>
  <si>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</si>
  <si>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</si>
  <si>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</si>
  <si>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</si>
  <si>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</si>
  <si>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</si>
  <si>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</si>
  <si>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</si>
  <si>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</si>
  <si>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</si>
  <si>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</si>
  <si>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</si>
  <si>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</si>
  <si>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</si>
  <si>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</si>
  <si>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</si>
  <si>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</si>
  <si>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</si>
  <si>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</si>
  <si>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</si>
  <si>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</si>
  <si>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</si>
  <si>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</si>
  <si>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</si>
  <si>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</si>
  <si>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</si>
  <si>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</si>
  <si>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</si>
  <si>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</si>
  <si>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</si>
  <si>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</si>
  <si>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</si>
  <si>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</si>
  <si>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</si>
  <si>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</si>
  <si>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</si>
  <si>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</si>
  <si>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</si>
  <si>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</si>
  <si>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</si>
  <si>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</si>
  <si>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</si>
  <si>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</si>
  <si>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</si>
  <si>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</si>
  <si>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</si>
  <si>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</si>
  <si>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</si>
  <si>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</si>
  <si>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</si>
  <si>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</si>
  <si>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</si>
  <si>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</si>
  <si>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</si>
  <si>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</si>
  <si>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</si>
  <si>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</si>
  <si>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</si>
  <si>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</si>
  <si>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</si>
  <si>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</si>
  <si>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</si>
  <si>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</si>
  <si>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</si>
  <si>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</si>
  <si>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</si>
  <si>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</si>
  <si>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</si>
  <si>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</si>
  <si>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</si>
  <si>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</si>
  <si>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</si>
  <si>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</si>
  <si>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</si>
  <si>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</si>
  <si>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</si>
  <si>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</si>
  <si>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</si>
  <si>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</si>
  <si>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</si>
  <si>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</si>
  <si>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</si>
  <si>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</si>
  <si>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</si>
  <si>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</si>
  <si>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</si>
  <si>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</si>
  <si>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</si>
  <si>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</si>
  <si>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</si>
  <si>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</si>
  <si>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</si>
  <si>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</si>
  <si>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</si>
  <si>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</si>
  <si>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</si>
  <si>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</si>
  <si>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</si>
  <si>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</si>
  <si>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</si>
  <si>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</si>
  <si>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</si>
  <si>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</si>
  <si>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</si>
  <si>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</si>
  <si>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</si>
  <si>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</si>
  <si>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</si>
  <si>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</si>
  <si>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</si>
  <si>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</si>
  <si>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</si>
  <si>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</si>
  <si>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</si>
  <si>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</si>
  <si>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</si>
  <si>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</si>
  <si>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</si>
  <si>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</si>
  <si>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</si>
  <si>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</si>
  <si>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</si>
  <si>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</si>
  <si>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</si>
  <si>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</si>
  <si>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</si>
  <si>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</si>
  <si>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</si>
  <si>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</si>
  <si>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</si>
  <si>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</si>
  <si>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</si>
  <si>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</si>
  <si>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</si>
  <si>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</si>
  <si>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</si>
  <si>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</si>
  <si>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</si>
  <si>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</si>
  <si>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</si>
  <si>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</si>
  <si>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</si>
  <si>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</si>
  <si>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</si>
  <si>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</si>
  <si>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</si>
  <si>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</si>
  <si>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</si>
  <si>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</si>
  <si>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</si>
  <si>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</si>
  <si>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</si>
  <si>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</si>
  <si>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</si>
  <si>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</si>
  <si>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</si>
  <si>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</si>
  <si>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</si>
  <si>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</si>
  <si>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</si>
  <si>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</si>
  <si>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</si>
  <si>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</si>
  <si>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</si>
  <si>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</si>
  <si>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</si>
  <si>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</si>
  <si>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</si>
  <si>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</si>
  <si>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</si>
  <si>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</si>
  <si>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</si>
  <si>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</si>
  <si>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</si>
  <si>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</si>
  <si>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</si>
  <si>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</si>
  <si>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</si>
  <si>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</si>
  <si>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</si>
  <si>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</si>
  <si>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</si>
  <si>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</si>
  <si>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</si>
  <si>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</si>
  <si>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</si>
  <si>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</si>
  <si>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</si>
  <si>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</si>
  <si>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</si>
  <si>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</si>
  <si>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</si>
  <si>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</si>
  <si>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</si>
  <si>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</si>
  <si>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</si>
  <si>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</si>
  <si>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</si>
  <si>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</si>
  <si>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</si>
  <si>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</si>
  <si>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</si>
  <si>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</si>
  <si>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</si>
  <si>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</si>
  <si>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</si>
  <si>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</si>
  <si>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</si>
  <si>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</si>
  <si>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</si>
  <si>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</si>
  <si>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</si>
  <si>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</si>
  <si>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</si>
  <si>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</si>
  <si>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</si>
  <si>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</si>
  <si>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</si>
  <si>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</si>
  <si>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</si>
  <si>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</si>
  <si>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</si>
  <si>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</si>
  <si>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</si>
  <si>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</si>
  <si>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</si>
  <si>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</si>
  <si>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</si>
  <si>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</si>
  <si>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</si>
  <si>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</si>
  <si>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</si>
  <si>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</si>
  <si>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</si>
  <si>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</si>
  <si>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</si>
  <si>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</si>
  <si>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</si>
  <si>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</si>
  <si>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</si>
  <si>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</si>
  <si>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</si>
  <si>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</si>
  <si>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</si>
  <si>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</si>
  <si>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</si>
  <si>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</si>
  <si>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</si>
  <si>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</si>
  <si>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</si>
  <si>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</si>
  <si>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</si>
  <si>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</si>
  <si>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</si>
  <si>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</si>
  <si>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</si>
  <si>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</si>
  <si>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</si>
  <si>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</si>
  <si>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</si>
  <si>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</si>
  <si>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</si>
  <si>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</si>
  <si>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</si>
  <si>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</si>
  <si>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</si>
  <si>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</si>
  <si>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</si>
  <si>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</si>
  <si>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</si>
  <si>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</si>
  <si>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</si>
  <si>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</si>
  <si>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</si>
  <si>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</si>
  <si>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</si>
  <si>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</si>
  <si>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</si>
  <si>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</si>
  <si>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</si>
  <si>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</si>
  <si>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</si>
  <si>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</si>
  <si>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</si>
  <si>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</si>
  <si>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</si>
  <si>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김영옥, ID : H1900232)</t>
  </si>
  <si>
    <t>출력시각</t>
    <phoneticPr fontId="1" type="noConversion"/>
  </si>
  <si>
    <t>2020년 06월 03일 11:50:28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</si>
  <si>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</si>
  <si>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</si>
  <si>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</si>
  <si>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</si>
  <si>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</si>
  <si>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H1900232</t>
  </si>
  <si>
    <t>김영옥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</si>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</sst>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49.962868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7652296"/>
        <c:axId val="247648768"/>
      </c:barChart>
      <c:catAx>
        <c:axId val="24765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648768"/>
        <c:crosses val="autoZero"/>
        <c:auto val="1"/>
        <c:lblAlgn val="ctr"/>
        <c:lblOffset val="100"/>
        <c:noMultiLvlLbl val="0"/>
      </c:catAx>
      <c:valAx>
        <c:axId val="24764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765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1.9946702999999999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4360"/>
        <c:axId val="477400832"/>
      </c:barChart>
      <c:catAx>
        <c:axId val="47740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0832"/>
        <c:crosses val="autoZero"/>
        <c:auto val="1"/>
        <c:lblAlgn val="ctr"/>
        <c:lblOffset val="100"/>
        <c:noMultiLvlLbl val="0"/>
      </c:catAx>
      <c:valAx>
        <c:axId val="47740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0.33335710000000002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3184"/>
        <c:axId val="477401616"/>
      </c:barChart>
      <c:catAx>
        <c:axId val="47740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1616"/>
        <c:crosses val="autoZero"/>
        <c:auto val="1"/>
        <c:lblAlgn val="ctr"/>
        <c:lblOffset val="100"/>
        <c:noMultiLvlLbl val="0"/>
      </c:catAx>
      <c:valAx>
        <c:axId val="47740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901.67150000000004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5144"/>
        <c:axId val="477399656"/>
      </c:barChart>
      <c:catAx>
        <c:axId val="47740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99656"/>
        <c:crosses val="autoZero"/>
        <c:auto val="1"/>
        <c:lblAlgn val="ctr"/>
        <c:lblOffset val="100"/>
        <c:noMultiLvlLbl val="0"/>
      </c:catAx>
      <c:valAx>
        <c:axId val="47739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1907.2331999999999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3968"/>
        <c:axId val="477402008"/>
      </c:barChart>
      <c:catAx>
        <c:axId val="47740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2008"/>
        <c:crosses val="autoZero"/>
        <c:auto val="1"/>
        <c:lblAlgn val="ctr"/>
        <c:lblOffset val="100"/>
        <c:noMultiLvlLbl val="0"/>
      </c:catAx>
      <c:valAx>
        <c:axId val="47740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50.740409999999997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0048"/>
        <c:axId val="477402400"/>
      </c:barChart>
      <c:catAx>
        <c:axId val="47740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2400"/>
        <c:crosses val="autoZero"/>
        <c:auto val="1"/>
        <c:lblAlgn val="ctr"/>
        <c:lblOffset val="100"/>
        <c:noMultiLvlLbl val="0"/>
      </c:catAx>
      <c:valAx>
        <c:axId val="47740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87.537345999999999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90152"/>
        <c:axId val="478090936"/>
      </c:barChart>
      <c:catAx>
        <c:axId val="47809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90936"/>
        <c:crosses val="autoZero"/>
        <c:auto val="1"/>
        <c:lblAlgn val="ctr"/>
        <c:lblOffset val="100"/>
        <c:noMultiLvlLbl val="0"/>
      </c:catAx>
      <c:valAx>
        <c:axId val="4780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9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7.6774025000000004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86624"/>
        <c:axId val="478088976"/>
      </c:barChart>
      <c:catAx>
        <c:axId val="47808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8976"/>
        <c:crosses val="autoZero"/>
        <c:auto val="1"/>
        <c:lblAlgn val="ctr"/>
        <c:lblOffset val="100"/>
        <c:noMultiLvlLbl val="0"/>
      </c:catAx>
      <c:valAx>
        <c:axId val="47808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574.80633999999998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91720"/>
        <c:axId val="478084664"/>
      </c:barChart>
      <c:catAx>
        <c:axId val="47809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4664"/>
        <c:crosses val="autoZero"/>
        <c:auto val="1"/>
        <c:lblAlgn val="ctr"/>
        <c:lblOffset val="100"/>
        <c:noMultiLvlLbl val="0"/>
      </c:catAx>
      <c:valAx>
        <c:axId val="478084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9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2.7656058000000001E-2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92112"/>
        <c:axId val="478085056"/>
      </c:barChart>
      <c:catAx>
        <c:axId val="47809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5056"/>
        <c:crosses val="autoZero"/>
        <c:auto val="1"/>
        <c:lblAlgn val="ctr"/>
        <c:lblOffset val="100"/>
        <c:noMultiLvlLbl val="0"/>
      </c:catAx>
      <c:valAx>
        <c:axId val="47808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9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2.8672911999999999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88584"/>
        <c:axId val="478089368"/>
      </c:barChart>
      <c:catAx>
        <c:axId val="4780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9368"/>
        <c:crosses val="autoZero"/>
        <c:auto val="1"/>
        <c:lblAlgn val="ctr"/>
        <c:lblOffset val="100"/>
        <c:noMultiLvlLbl val="0"/>
      </c:catAx>
      <c:valAx>
        <c:axId val="47808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8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16.316465000000001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4584"/>
        <c:axId val="476925760"/>
      </c:barChart>
      <c:catAx>
        <c:axId val="47692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25760"/>
        <c:crosses val="autoZero"/>
        <c:auto val="1"/>
        <c:lblAlgn val="ctr"/>
        <c:lblOffset val="100"/>
        <c:noMultiLvlLbl val="0"/>
      </c:catAx>
      <c:valAx>
        <c:axId val="476925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117.98524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85840"/>
        <c:axId val="478087016"/>
      </c:barChart>
      <c:catAx>
        <c:axId val="4780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7016"/>
        <c:crosses val="autoZero"/>
        <c:auto val="1"/>
        <c:lblAlgn val="ctr"/>
        <c:lblOffset val="100"/>
        <c:noMultiLvlLbl val="0"/>
      </c:catAx>
      <c:valAx>
        <c:axId val="47808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8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69.742355000000003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90544"/>
        <c:axId val="478087408"/>
      </c:barChart>
      <c:catAx>
        <c:axId val="47809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87408"/>
        <c:crosses val="autoZero"/>
        <c:auto val="1"/>
        <c:lblAlgn val="ctr"/>
        <c:lblOffset val="100"/>
        <c:noMultiLvlLbl val="0"/>
      </c:catAx>
      <c:valAx>
        <c:axId val="47808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9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4.9340000000000002</c:v>
                </c:pt>
                <c:pt idx="1">
                  <c:v>13.37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430760"/>
        <c:axId val="478431152"/>
      </c:barChart>
      <c:catAx>
        <c:axId val="47843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1152"/>
        <c:crosses val="autoZero"/>
        <c:auto val="1"/>
        <c:lblAlgn val="ctr"/>
        <c:lblOffset val="100"/>
        <c:noMultiLvlLbl val="0"/>
      </c:catAx>
      <c:valAx>
        <c:axId val="47843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7.1993422999999996</c:v>
                </c:pt>
                <c:pt idx="1">
                  <c:v>8.5538159999999994</c:v>
                </c:pt>
                <c:pt idx="2">
                  <c:v>10.966405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301.97208000000001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429976"/>
        <c:axId val="478432328"/>
      </c:barChart>
      <c:catAx>
        <c:axId val="47842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2328"/>
        <c:crosses val="autoZero"/>
        <c:auto val="1"/>
        <c:lblAlgn val="ctr"/>
        <c:lblOffset val="100"/>
        <c:noMultiLvlLbl val="0"/>
      </c:catAx>
      <c:valAx>
        <c:axId val="478432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2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13.4945755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433112"/>
        <c:axId val="478434288"/>
      </c:barChart>
      <c:catAx>
        <c:axId val="47843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4288"/>
        <c:crosses val="autoZero"/>
        <c:auto val="1"/>
        <c:lblAlgn val="ctr"/>
        <c:lblOffset val="100"/>
        <c:noMultiLvlLbl val="0"/>
      </c:catAx>
      <c:valAx>
        <c:axId val="47843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3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75.578999999999994</c:v>
                </c:pt>
                <c:pt idx="1">
                  <c:v>8.9789999999999992</c:v>
                </c:pt>
                <c:pt idx="2">
                  <c:v>15.442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430368"/>
        <c:axId val="478431544"/>
      </c:barChart>
      <c:catAx>
        <c:axId val="4784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1544"/>
        <c:crosses val="autoZero"/>
        <c:auto val="1"/>
        <c:lblAlgn val="ctr"/>
        <c:lblOffset val="100"/>
        <c:noMultiLvlLbl val="0"/>
      </c:catAx>
      <c:valAx>
        <c:axId val="47843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1476.4045000000001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433504"/>
        <c:axId val="478433896"/>
      </c:barChart>
      <c:catAx>
        <c:axId val="4784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3896"/>
        <c:crosses val="autoZero"/>
        <c:auto val="1"/>
        <c:lblAlgn val="ctr"/>
        <c:lblOffset val="100"/>
        <c:noMultiLvlLbl val="0"/>
      </c:catAx>
      <c:valAx>
        <c:axId val="47843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3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43.938270000000003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435464"/>
        <c:axId val="478435856"/>
      </c:barChart>
      <c:catAx>
        <c:axId val="47843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435856"/>
        <c:crosses val="autoZero"/>
        <c:auto val="1"/>
        <c:lblAlgn val="ctr"/>
        <c:lblOffset val="100"/>
        <c:noMultiLvlLbl val="0"/>
      </c:catAx>
      <c:valAx>
        <c:axId val="47843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43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273.80054000000001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17352"/>
        <c:axId val="479021664"/>
      </c:barChart>
      <c:catAx>
        <c:axId val="47901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21664"/>
        <c:crosses val="autoZero"/>
        <c:auto val="1"/>
        <c:lblAlgn val="ctr"/>
        <c:lblOffset val="100"/>
        <c:noMultiLvlLbl val="0"/>
      </c:catAx>
      <c:valAx>
        <c:axId val="47902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1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2.0774940000000002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6152"/>
        <c:axId val="476921056"/>
      </c:barChart>
      <c:catAx>
        <c:axId val="4769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21056"/>
        <c:crosses val="autoZero"/>
        <c:auto val="1"/>
        <c:lblAlgn val="ctr"/>
        <c:lblOffset val="100"/>
        <c:noMultiLvlLbl val="0"/>
      </c:catAx>
      <c:valAx>
        <c:axId val="47692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3190.5010000000002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16960"/>
        <c:axId val="479018136"/>
      </c:barChart>
      <c:catAx>
        <c:axId val="47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8136"/>
        <c:crosses val="autoZero"/>
        <c:auto val="1"/>
        <c:lblAlgn val="ctr"/>
        <c:lblOffset val="100"/>
        <c:noMultiLvlLbl val="0"/>
      </c:catAx>
      <c:valAx>
        <c:axId val="47901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9.725403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20880"/>
        <c:axId val="479022056"/>
      </c:barChart>
      <c:catAx>
        <c:axId val="47902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22056"/>
        <c:crosses val="autoZero"/>
        <c:auto val="1"/>
        <c:lblAlgn val="ctr"/>
        <c:lblOffset val="100"/>
        <c:noMultiLvlLbl val="0"/>
      </c:catAx>
      <c:valAx>
        <c:axId val="47902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2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1.1837721999999999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14608"/>
        <c:axId val="479015000"/>
      </c:barChart>
      <c:catAx>
        <c:axId val="47901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5000"/>
        <c:crosses val="autoZero"/>
        <c:auto val="1"/>
        <c:lblAlgn val="ctr"/>
        <c:lblOffset val="100"/>
        <c:noMultiLvlLbl val="0"/>
      </c:catAx>
      <c:valAx>
        <c:axId val="47901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1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76.314869999999999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5368"/>
        <c:axId val="476919096"/>
      </c:barChart>
      <c:catAx>
        <c:axId val="47692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19096"/>
        <c:crosses val="autoZero"/>
        <c:auto val="1"/>
        <c:lblAlgn val="ctr"/>
        <c:lblOffset val="100"/>
        <c:noMultiLvlLbl val="0"/>
      </c:catAx>
      <c:valAx>
        <c:axId val="4769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1.0956235999999999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19488"/>
        <c:axId val="476922624"/>
      </c:barChart>
      <c:catAx>
        <c:axId val="4769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22624"/>
        <c:crosses val="autoZero"/>
        <c:auto val="1"/>
        <c:lblAlgn val="ctr"/>
        <c:lblOffset val="100"/>
        <c:noMultiLvlLbl val="0"/>
      </c:catAx>
      <c:valAx>
        <c:axId val="47692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10.419271999999999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1840"/>
        <c:axId val="476919880"/>
      </c:barChart>
      <c:catAx>
        <c:axId val="4769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19880"/>
        <c:crosses val="autoZero"/>
        <c:auto val="1"/>
        <c:lblAlgn val="ctr"/>
        <c:lblOffset val="100"/>
        <c:noMultiLvlLbl val="0"/>
      </c:catAx>
      <c:valAx>
        <c:axId val="47691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1.1837721999999999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2232"/>
        <c:axId val="476923408"/>
      </c:barChart>
      <c:catAx>
        <c:axId val="4769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23408"/>
        <c:crosses val="autoZero"/>
        <c:auto val="1"/>
        <c:lblAlgn val="ctr"/>
        <c:lblOffset val="100"/>
        <c:noMultiLvlLbl val="0"/>
      </c:catAx>
      <c:valAx>
        <c:axId val="47692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374.05536000000001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20664"/>
        <c:axId val="477400440"/>
      </c:barChart>
      <c:catAx>
        <c:axId val="47692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0440"/>
        <c:crosses val="autoZero"/>
        <c:auto val="1"/>
        <c:lblAlgn val="ctr"/>
        <c:lblOffset val="100"/>
        <c:noMultiLvlLbl val="0"/>
      </c:catAx>
      <c:valAx>
        <c:axId val="47740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2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4.3960166000000003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4752"/>
        <c:axId val="477402792"/>
      </c:barChart>
      <c:catAx>
        <c:axId val="47740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02792"/>
        <c:crosses val="autoZero"/>
        <c:auto val="1"/>
        <c:lblAlgn val="ctr"/>
        <c:lblOffset val="100"/>
        <c:noMultiLvlLbl val="0"/>
      </c:catAx>
      <c:valAx>
        <c:axId val="47740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김영옥, ID : H1900232)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11:50:28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1476.4045000000001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49.962868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16.316465000000001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75.578999999999994</v>
      </c>
      <c r="G8" s="59">
        <f>'DRIs DATA 입력'!G8</f>
        <v>8.9789999999999992</v>
      </c>
      <c r="H8" s="59">
        <f>'DRIs DATA 입력'!H8</f>
        <v>15.442</v>
      </c>
      <c r="I8" s="46"/>
      <c r="J8" s="59" t="s">
        <v>216</v>
      </c>
      <c r="K8" s="59">
        <f>'DRIs DATA 입력'!K8</f>
        <v>4.9340000000000002</v>
      </c>
      <c r="L8" s="59">
        <f>'DRIs DATA 입력'!L8</f>
        <v>13.37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301.97208000000001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13.4945755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2.0774940000000002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76.314869999999999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43.938270000000003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1.2532108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1.0956235999999999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10.419271999999999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1.1837721999999999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374.05536000000001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4.3960166000000003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1.9946702999999999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0.33335710000000002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273.80054000000001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901.67150000000004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3190.5010000000002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1907.2331999999999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50.740409999999997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87.537345999999999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9.725403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7.6774025000000004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574.80633999999998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2.7656058000000001E-2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2.8672911999999999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117.98524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69.742355000000003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325</v>
      </c>
      <c r="B1" s="61" t="s">
        <v>326</v>
      </c>
      <c r="G1" s="62" t="s">
        <v>327</v>
      </c>
      <c r="H1" s="61" t="s">
        <v>328</v>
      </c>
    </row>
    <row r="3" spans="1:27" x14ac:dyDescent="0.3">
      <c r="A3" s="68" t="s">
        <v>329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330</v>
      </c>
      <c r="B4" s="67"/>
      <c r="C4" s="67"/>
      <c r="E4" s="69" t="s">
        <v>331</v>
      </c>
      <c r="F4" s="70"/>
      <c r="G4" s="70"/>
      <c r="H4" s="71"/>
      <c r="J4" s="69" t="s">
        <v>332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333</v>
      </c>
      <c r="V4" s="67"/>
      <c r="W4" s="67"/>
      <c r="X4" s="67"/>
      <c r="Y4" s="67"/>
      <c r="Z4" s="67"/>
    </row>
    <row r="5" spans="1:27" x14ac:dyDescent="0.3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3">
      <c r="A6" s="65" t="s">
        <v>330</v>
      </c>
      <c r="B6" s="65">
        <v>1600</v>
      </c>
      <c r="C6" s="65">
        <v>1476.4045000000001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45</v>
      </c>
      <c r="Q6" s="65">
        <v>0</v>
      </c>
      <c r="R6" s="65">
        <v>0</v>
      </c>
      <c r="S6" s="65">
        <v>49.962868</v>
      </c>
      <c r="U6" s="65" t="s">
        <v>286</v>
      </c>
      <c r="V6" s="65">
        <v>0</v>
      </c>
      <c r="W6" s="65">
        <v>0</v>
      </c>
      <c r="X6" s="65">
        <v>20</v>
      </c>
      <c r="Y6" s="65">
        <v>0</v>
      </c>
      <c r="Z6" s="65">
        <v>16.316465000000001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75.578999999999994</v>
      </c>
      <c r="G8" s="65">
        <v>8.9789999999999992</v>
      </c>
      <c r="H8" s="65">
        <v>15.442</v>
      </c>
      <c r="J8" s="65" t="s">
        <v>288</v>
      </c>
      <c r="K8" s="65">
        <v>4.9340000000000002</v>
      </c>
      <c r="L8" s="65">
        <v>13.37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3">
      <c r="A16" s="65" t="s">
        <v>294</v>
      </c>
      <c r="B16" s="65">
        <v>410</v>
      </c>
      <c r="C16" s="65">
        <v>550</v>
      </c>
      <c r="D16" s="65">
        <v>0</v>
      </c>
      <c r="E16" s="65">
        <v>3000</v>
      </c>
      <c r="F16" s="65">
        <v>301.97208000000001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13.4945755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2.0774940000000002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76.314869999999999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297</v>
      </c>
      <c r="I24" s="67"/>
      <c r="J24" s="67"/>
      <c r="K24" s="67"/>
      <c r="L24" s="67"/>
      <c r="M24" s="67"/>
      <c r="O24" s="67" t="s">
        <v>298</v>
      </c>
      <c r="P24" s="67"/>
      <c r="Q24" s="67"/>
      <c r="R24" s="67"/>
      <c r="S24" s="67"/>
      <c r="T24" s="67"/>
      <c r="V24" s="67" t="s">
        <v>299</v>
      </c>
      <c r="W24" s="67"/>
      <c r="X24" s="67"/>
      <c r="Y24" s="67"/>
      <c r="Z24" s="67"/>
      <c r="AA24" s="67"/>
      <c r="AC24" s="67" t="s">
        <v>300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302</v>
      </c>
      <c r="AR24" s="67"/>
      <c r="AS24" s="67"/>
      <c r="AT24" s="67"/>
      <c r="AU24" s="67"/>
      <c r="AV24" s="67"/>
      <c r="AX24" s="67" t="s">
        <v>303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43.938270000000003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1.2532108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1.0956235999999999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10.419271999999999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1.1837721999999999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374.05536000000001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4.3960166000000003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1.9946702999999999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0.33335710000000002</v>
      </c>
    </row>
    <row r="33" spans="1:68" x14ac:dyDescent="0.3">
      <c r="A33" s="66" t="s">
        <v>306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308</v>
      </c>
      <c r="W34" s="67"/>
      <c r="X34" s="67"/>
      <c r="Y34" s="67"/>
      <c r="Z34" s="67"/>
      <c r="AA34" s="67"/>
      <c r="AC34" s="67" t="s">
        <v>309</v>
      </c>
      <c r="AD34" s="67"/>
      <c r="AE34" s="67"/>
      <c r="AF34" s="67"/>
      <c r="AG34" s="67"/>
      <c r="AH34" s="67"/>
      <c r="AJ34" s="67" t="s">
        <v>310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273.80054000000001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901.67150000000004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3190.5010000000002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1907.2331999999999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50.740409999999997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87.537345999999999</v>
      </c>
    </row>
    <row r="43" spans="1:68" x14ac:dyDescent="0.3">
      <c r="A43" s="66" t="s">
        <v>311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312</v>
      </c>
      <c r="B44" s="67"/>
      <c r="C44" s="67"/>
      <c r="D44" s="67"/>
      <c r="E44" s="67"/>
      <c r="F44" s="67"/>
      <c r="H44" s="67" t="s">
        <v>313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315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317</v>
      </c>
      <c r="AK44" s="67"/>
      <c r="AL44" s="67"/>
      <c r="AM44" s="67"/>
      <c r="AN44" s="67"/>
      <c r="AO44" s="67"/>
      <c r="AQ44" s="67" t="s">
        <v>318</v>
      </c>
      <c r="AR44" s="67"/>
      <c r="AS44" s="67"/>
      <c r="AT44" s="67"/>
      <c r="AU44" s="67"/>
      <c r="AV44" s="67"/>
      <c r="AX44" s="67" t="s">
        <v>319</v>
      </c>
      <c r="AY44" s="67"/>
      <c r="AZ44" s="67"/>
      <c r="BA44" s="67"/>
      <c r="BB44" s="67"/>
      <c r="BC44" s="67"/>
      <c r="BE44" s="67" t="s">
        <v>320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9.725403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7.6774025000000004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574.80633999999998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2.7656058000000001E-2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2.8672911999999999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117.98524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69.742355000000003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66</v>
      </c>
      <c r="E2" s="61">
        <v>1476.4045000000001</v>
      </c>
      <c r="F2" s="61">
        <v>244.53546</v>
      </c>
      <c r="G2" s="61">
        <v>29.052149</v>
      </c>
      <c r="H2" s="61">
        <v>17.282800000000002</v>
      </c>
      <c r="I2" s="61">
        <v>11.769348000000001</v>
      </c>
      <c r="J2" s="61">
        <v>49.962868</v>
      </c>
      <c r="K2" s="61">
        <v>29.692952999999999</v>
      </c>
      <c r="L2" s="61">
        <v>20.269917</v>
      </c>
      <c r="M2" s="61">
        <v>16.316465000000001</v>
      </c>
      <c r="N2" s="61">
        <v>2.2032945000000002</v>
      </c>
      <c r="O2" s="61">
        <v>8.3763275000000004</v>
      </c>
      <c r="P2" s="61">
        <v>512.99099999999999</v>
      </c>
      <c r="Q2" s="61">
        <v>15.612674999999999</v>
      </c>
      <c r="R2" s="61">
        <v>301.97208000000001</v>
      </c>
      <c r="S2" s="61">
        <v>76.258269999999996</v>
      </c>
      <c r="T2" s="61">
        <v>2708.5639999999999</v>
      </c>
      <c r="U2" s="61">
        <v>2.0774940000000002</v>
      </c>
      <c r="V2" s="61">
        <v>13.4945755</v>
      </c>
      <c r="W2" s="61">
        <v>76.314869999999999</v>
      </c>
      <c r="X2" s="61">
        <v>43.938270000000003</v>
      </c>
      <c r="Y2" s="61">
        <v>1.2532108</v>
      </c>
      <c r="Z2" s="61">
        <v>1.0956235999999999</v>
      </c>
      <c r="AA2" s="61">
        <v>10.419271999999999</v>
      </c>
      <c r="AB2" s="61">
        <v>1.1837721999999999</v>
      </c>
      <c r="AC2" s="61">
        <v>374.05536000000001</v>
      </c>
      <c r="AD2" s="61">
        <v>4.3960166000000003</v>
      </c>
      <c r="AE2" s="61">
        <v>1.9946702999999999</v>
      </c>
      <c r="AF2" s="61">
        <v>0.33335710000000002</v>
      </c>
      <c r="AG2" s="61">
        <v>273.80054000000001</v>
      </c>
      <c r="AH2" s="61">
        <v>167.16767999999999</v>
      </c>
      <c r="AI2" s="61">
        <v>106.63284</v>
      </c>
      <c r="AJ2" s="61">
        <v>901.67150000000004</v>
      </c>
      <c r="AK2" s="61">
        <v>3190.5010000000002</v>
      </c>
      <c r="AL2" s="61">
        <v>50.740409999999997</v>
      </c>
      <c r="AM2" s="61">
        <v>1907.2331999999999</v>
      </c>
      <c r="AN2" s="61">
        <v>87.537345999999999</v>
      </c>
      <c r="AO2" s="61">
        <v>9.725403</v>
      </c>
      <c r="AP2" s="61">
        <v>6.7266706999999997</v>
      </c>
      <c r="AQ2" s="61">
        <v>2.9987316000000002</v>
      </c>
      <c r="AR2" s="61">
        <v>7.6774025000000004</v>
      </c>
      <c r="AS2" s="61">
        <v>574.80633999999998</v>
      </c>
      <c r="AT2" s="61">
        <v>2.7656058000000001E-2</v>
      </c>
      <c r="AU2" s="61">
        <v>2.8672911999999999</v>
      </c>
      <c r="AV2" s="61">
        <v>117.98524</v>
      </c>
      <c r="AW2" s="61">
        <v>69.742355000000003</v>
      </c>
      <c r="AX2" s="61">
        <v>2.8827057999999999E-2</v>
      </c>
      <c r="AY2" s="61">
        <v>0.83590500000000001</v>
      </c>
      <c r="AZ2" s="61">
        <v>317.29939999999999</v>
      </c>
      <c r="BA2" s="61">
        <v>26.722124000000001</v>
      </c>
      <c r="BB2" s="61">
        <v>7.1993422999999996</v>
      </c>
      <c r="BC2" s="61">
        <v>8.5538159999999994</v>
      </c>
      <c r="BD2" s="61">
        <v>10.966405</v>
      </c>
      <c r="BE2" s="61">
        <v>0.77825359999999999</v>
      </c>
      <c r="BF2" s="61">
        <v>4.9741559999999998</v>
      </c>
      <c r="BG2" s="61">
        <v>2.2897788000000001E-4</v>
      </c>
      <c r="BH2" s="61">
        <v>4.5192977E-3</v>
      </c>
      <c r="BI2" s="61">
        <v>3.5620353E-3</v>
      </c>
      <c r="BJ2" s="61">
        <v>3.1271957000000003E-2</v>
      </c>
      <c r="BK2" s="61">
        <v>1.7613684E-5</v>
      </c>
      <c r="BL2" s="61">
        <v>0.14015938</v>
      </c>
      <c r="BM2" s="61">
        <v>1.9010851</v>
      </c>
      <c r="BN2" s="61">
        <v>0.60657360000000005</v>
      </c>
      <c r="BO2" s="61">
        <v>39.117775000000002</v>
      </c>
      <c r="BP2" s="61">
        <v>6.3675879999999996</v>
      </c>
      <c r="BQ2" s="61">
        <v>12.738638</v>
      </c>
      <c r="BR2" s="61">
        <v>52.922595999999999</v>
      </c>
      <c r="BS2" s="61">
        <v>20.607637</v>
      </c>
      <c r="BT2" s="61">
        <v>6.6772460000000002</v>
      </c>
      <c r="BU2" s="61">
        <v>2.5497052999999999E-2</v>
      </c>
      <c r="BV2" s="61">
        <v>2.0098524E-2</v>
      </c>
      <c r="BW2" s="61">
        <v>0.45767524999999998</v>
      </c>
      <c r="BX2" s="61">
        <v>0.70919085000000004</v>
      </c>
      <c r="BY2" s="61">
        <v>8.951837E-2</v>
      </c>
      <c r="BZ2" s="61">
        <v>1.7402362999999999E-4</v>
      </c>
      <c r="CA2" s="61">
        <v>1.1919694999999999</v>
      </c>
      <c r="CB2" s="61">
        <v>1.0005775999999999E-2</v>
      </c>
      <c r="CC2" s="61">
        <v>4.3216419999999998E-2</v>
      </c>
      <c r="CD2" s="61">
        <v>0.6266756</v>
      </c>
      <c r="CE2" s="61">
        <v>4.6626059999999997E-2</v>
      </c>
      <c r="CF2" s="61">
        <v>0.10170805500000001</v>
      </c>
      <c r="CG2" s="61">
        <v>2.4750000000000001E-7</v>
      </c>
      <c r="CH2" s="61">
        <v>8.7249300000000005E-3</v>
      </c>
      <c r="CI2" s="61">
        <v>7.7246405000000002E-8</v>
      </c>
      <c r="CJ2" s="61">
        <v>1.3780342000000001</v>
      </c>
      <c r="CK2" s="61">
        <v>1.1963554E-2</v>
      </c>
      <c r="CL2" s="61">
        <v>0.69571464999999999</v>
      </c>
      <c r="CM2" s="61">
        <v>1.7547516999999999</v>
      </c>
      <c r="CN2" s="61">
        <v>1711.9132</v>
      </c>
      <c r="CO2" s="61">
        <v>2992.1448</v>
      </c>
      <c r="CP2" s="61">
        <v>1526.9073000000001</v>
      </c>
      <c r="CQ2" s="61">
        <v>549.05650000000003</v>
      </c>
      <c r="CR2" s="61">
        <v>328.95272999999997</v>
      </c>
      <c r="CS2" s="61">
        <v>336.39505000000003</v>
      </c>
      <c r="CT2" s="61">
        <v>1753.7523000000001</v>
      </c>
      <c r="CU2" s="61">
        <v>985.66600000000005</v>
      </c>
      <c r="CV2" s="61">
        <v>1103.1375</v>
      </c>
      <c r="CW2" s="61">
        <v>1083.5518</v>
      </c>
      <c r="CX2" s="61">
        <v>349.46364999999997</v>
      </c>
      <c r="CY2" s="61">
        <v>2191.62</v>
      </c>
      <c r="CZ2" s="61">
        <v>935.92596000000003</v>
      </c>
      <c r="DA2" s="61">
        <v>2623.5974000000001</v>
      </c>
      <c r="DB2" s="61">
        <v>2483.0752000000002</v>
      </c>
      <c r="DC2" s="61">
        <v>3786.1306</v>
      </c>
      <c r="DD2" s="61">
        <v>6132.1809999999996</v>
      </c>
      <c r="DE2" s="61">
        <v>1098.5624</v>
      </c>
      <c r="DF2" s="61">
        <v>2943.9827</v>
      </c>
      <c r="DG2" s="61">
        <v>1410.7415000000001</v>
      </c>
      <c r="DH2" s="61">
        <v>37.991325000000003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26.722124000000001</v>
      </c>
      <c r="B6">
        <f>BB2</f>
        <v>7.1993422999999996</v>
      </c>
      <c r="C6">
        <f>BC2</f>
        <v>8.5538159999999994</v>
      </c>
      <c r="D6">
        <f>BD2</f>
        <v>10.966405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19820</v>
      </c>
      <c r="C2" s="56">
        <f ca="1">YEAR(TODAY())-YEAR(B2)+IF(TODAY()&gt;=DATE(YEAR(TODAY()),MONTH(B2),DAY(B2)),0,-1)</f>
        <v>66</v>
      </c>
      <c r="E2" s="52">
        <v>160.1</v>
      </c>
      <c r="F2" s="53" t="s">
        <v>39</v>
      </c>
      <c r="G2" s="52">
        <v>47.4</v>
      </c>
      <c r="H2" s="51" t="s">
        <v>41</v>
      </c>
      <c r="I2" s="72">
        <f>ROUND(G3/E3^2,1)</f>
        <v>18.5</v>
      </c>
    </row>
    <row r="3" spans="1:9" x14ac:dyDescent="0.3">
      <c r="E3" s="51">
        <f>E2/100</f>
        <v>1.601</v>
      </c>
      <c r="F3" s="51" t="s">
        <v>40</v>
      </c>
      <c r="G3" s="51">
        <f>G2</f>
        <v>47.4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김영옥, ID : H1900232)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11:50:28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25" zoomScaleNormal="100" zoomScaleSheetLayoutView="100" zoomScalePageLayoutView="10" workbookViewId="0">
      <selection activeCell="S50" sqref="S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324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160.1</v>
      </c>
      <c r="L12" s="124"/>
      <c r="M12" s="117">
        <f>'개인정보 및 신체계측 입력'!G2</f>
        <v>47.4</v>
      </c>
      <c r="N12" s="118"/>
      <c r="O12" s="113" t="s">
        <v>271</v>
      </c>
      <c r="P12" s="107"/>
      <c r="Q12" s="90">
        <f>'개인정보 및 신체계측 입력'!I2</f>
        <v>18.5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75.578999999999994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8.9789999999999992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15.442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13.4</v>
      </c>
      <c r="L71" s="36" t="s">
        <v>53</v>
      </c>
      <c r="M71" s="36">
        <f>ROUND('DRIs DATA'!K8,1)</f>
        <v>4.9000000000000004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40.26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112.45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43.94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78.92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34.229999999999997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212.7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97.25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2020-06-03T06:02:48Z</cp:lastPrinted>
  <dcterms:created xsi:type="dcterms:W3CDTF">2015-06-13T08:19:18Z</dcterms:created>
  <dcterms:modified xsi:type="dcterms:W3CDTF">2020-06-03T06:02:56Z</dcterms:modified>
</cp:coreProperties>
</file>