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<sst xmlns="http://schemas.openxmlformats.org/spreadsheetml/2006/main" count="692" uniqueCount="348">
  <si>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</si>
  <si>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</si>
  <si>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</si>
  <si>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</si>
  <si>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</si>
  <si>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</si>
  <si>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</si>
  <si>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</si>
  <si>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</si>
  <si>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</si>
  <si>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</si>
  <si>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</si>
  <si>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</si>
  <si>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</si>
  <si>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</si>
  <si>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</si>
  <si>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</si>
  <si>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</si>
  <si>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</si>
  <si>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</si>
  <si>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</si>
  <si>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</si>
  <si>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</si>
  <si>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</si>
  <si>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</si>
  <si>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</si>
  <si>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</si>
  <si>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</si>
  <si>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</si>
  <si>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</si>
  <si>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</si>
  <si>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</si>
  <si>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</si>
  <si>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</si>
  <si>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</si>
  <si>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</si>
  <si>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</si>
  <si>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</si>
  <si>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</si>
  <si>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</si>
  <si>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</si>
  <si>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</si>
  <si>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</si>
  <si>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</si>
  <si>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</si>
  <si>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</si>
  <si>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</si>
  <si>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</si>
  <si>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</si>
  <si>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</si>
  <si>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</si>
  <si>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</si>
  <si>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</si>
  <si>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</si>
  <si>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</si>
  <si>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</si>
  <si>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</si>
  <si>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</si>
  <si>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</si>
  <si>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</si>
  <si>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</si>
  <si>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</si>
  <si>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</si>
  <si>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</si>
  <si>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</si>
  <si>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</si>
  <si>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</si>
  <si>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</si>
  <si>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</si>
  <si>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</si>
  <si>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</si>
  <si>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</si>
  <si>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</si>
  <si>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</si>
  <si>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</si>
  <si>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</si>
  <si>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</si>
  <si>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</si>
  <si>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</si>
  <si>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</si>
  <si>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</si>
  <si>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</si>
  <si>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</si>
  <si>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</si>
  <si>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</si>
  <si>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</si>
  <si>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</si>
  <si>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</si>
  <si>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</si>
  <si>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</si>
  <si>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</si>
  <si>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</si>
  <si>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</si>
  <si>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</si>
  <si>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</si>
  <si>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</si>
  <si>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</si>
  <si>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</si>
  <si>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</si>
  <si>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</si>
  <si>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</si>
  <si>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</si>
  <si>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</si>
  <si>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</si>
  <si>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</si>
  <si>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</si>
  <si>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</si>
  <si>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</si>
  <si>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</si>
  <si>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</si>
  <si>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</si>
  <si>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</si>
  <si>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</si>
  <si>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</si>
  <si>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</si>
  <si>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</si>
  <si>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</si>
  <si>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</si>
  <si>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</si>
  <si>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</si>
  <si>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</si>
  <si>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</si>
  <si>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</si>
  <si>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</si>
  <si>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</si>
  <si>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</si>
  <si>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</si>
  <si>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</si>
  <si>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</si>
  <si>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</si>
  <si>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</si>
  <si>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</si>
  <si>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</si>
  <si>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</si>
  <si>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</si>
  <si>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</si>
  <si>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</si>
  <si>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</si>
  <si>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</si>
  <si>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</si>
  <si>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</si>
  <si>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</si>
  <si>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</si>
  <si>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</si>
  <si>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</si>
  <si>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</si>
  <si>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</si>
  <si>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</si>
  <si>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</si>
  <si>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</si>
  <si>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</si>
  <si>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</si>
  <si>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</si>
  <si>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</si>
  <si>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</si>
  <si>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</si>
  <si>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</si>
  <si>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</si>
  <si>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</si>
  <si>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</si>
  <si>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</si>
  <si>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</si>
  <si>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</si>
  <si>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</si>
  <si>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</si>
  <si>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</si>
  <si>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</si>
  <si>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</si>
  <si>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</si>
  <si>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</si>
  <si>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</si>
  <si>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</si>
  <si>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</si>
  <si>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</si>
  <si>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</si>
  <si>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</si>
  <si>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</si>
  <si>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</si>
  <si>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</si>
  <si>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</si>
  <si>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</si>
  <si>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</si>
  <si>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</si>
  <si>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</si>
  <si>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</si>
  <si>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</si>
  <si>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</si>
  <si>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</si>
  <si>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</si>
  <si>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</si>
  <si>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</si>
  <si>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</si>
  <si>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</si>
  <si>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</si>
  <si>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</si>
  <si>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</si>
  <si>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</si>
  <si>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</si>
  <si>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</si>
  <si>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</si>
  <si>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</si>
  <si>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</si>
  <si>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</si>
  <si>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</si>
  <si>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</si>
  <si>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</si>
  <si>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</si>
  <si>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</si>
  <si>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</si>
  <si>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</si>
  <si>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</si>
  <si>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</si>
  <si>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</si>
  <si>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</si>
  <si>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</si>
  <si>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</si>
  <si>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</si>
  <si>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</si>
  <si>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</si>
  <si>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</si>
  <si>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</si>
  <si>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</si>
  <si>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</si>
  <si>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</si>
  <si>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</si>
  <si>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</si>
  <si>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</si>
  <si>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</si>
  <si>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</si>
  <si>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</si>
  <si>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</si>
  <si>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</si>
  <si>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</si>
  <si>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</si>
  <si>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</si>
  <si>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</si>
  <si>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</si>
  <si>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</si>
  <si>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</si>
  <si>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</si>
  <si>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</si>
  <si>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</si>
  <si>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</si>
  <si>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</si>
  <si>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</si>
  <si>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</si>
  <si>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</si>
  <si>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</si>
  <si>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</si>
  <si>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</si>
  <si>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</si>
  <si>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</si>
  <si>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</si>
  <si>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</si>
  <si>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</si>
  <si>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</si>
  <si>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</si>
  <si>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</si>
  <si>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</si>
  <si>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</si>
  <si>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</si>
  <si>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</si>
  <si>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</si>
  <si>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</si>
  <si>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</si>
  <si>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</si>
  <si>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</si>
  <si>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</si>
  <si>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</si>
  <si>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</si>
  <si>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</si>
  <si>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</si>
  <si>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</si>
  <si>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</si>
  <si>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</si>
  <si>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</si>
  <si>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</si>
  <si>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</si>
  <si>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</si>
  <si>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</si>
  <si>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</si>
  <si>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</si>
  <si>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</si>
  <si>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</si>
  <si>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</si>
  <si>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</si>
  <si>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</si>
  <si>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</si>
  <si>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</si>
  <si>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</si>
  <si>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</si>
  <si>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</si>
  <si>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</si>
  <si>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</si>
  <si>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</si>
  <si>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</si>
  <si>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</si>
  <si>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</si>
  <si>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</si>
  <si>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</si>
  <si>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</si>
  <si>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</si>
  <si>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</si>
  <si>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</si>
  <si>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</si>
  <si>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</si>
  <si>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</si>
  <si>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</si>
  <si>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몰리브덴</t>
    <phoneticPr fontId="1" type="noConversion"/>
  </si>
  <si>
    <t>구리(ug/일)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</si>
  <si>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</si>
  <si>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</si>
  <si>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</si>
  <si>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이수현, ID : H1900233)</t>
  </si>
  <si>
    <t>출력시각</t>
    <phoneticPr fontId="1" type="noConversion"/>
  </si>
  <si>
    <t>2020년 06월 03일 13:12:34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</si>
  <si>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</si>
  <si>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</si>
  <si>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</si>
  <si>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</si>
  <si>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</si>
  <si>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</si>
  <si>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</si>
  <si>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상한섭취량</t>
    <phoneticPr fontId="1" type="noConversion"/>
  </si>
  <si>
    <t>섭취비율</t>
    <phoneticPr fontId="1" type="noConversion"/>
  </si>
  <si>
    <t>섭취비율</t>
    <phoneticPr fontId="1" type="noConversion"/>
  </si>
  <si>
    <t>지용성 비타민</t>
    <phoneticPr fontId="1" type="noConversion"/>
  </si>
  <si>
    <t>평균필요량</t>
    <phoneticPr fontId="1" type="noConversion"/>
  </si>
  <si>
    <t>권장섭취량</t>
    <phoneticPr fontId="1" type="noConversion"/>
  </si>
  <si>
    <t>비타민A(μg RAE/일)</t>
    <phoneticPr fontId="1" type="noConversion"/>
  </si>
  <si>
    <t>리보플라빈</t>
    <phoneticPr fontId="1" type="noConversion"/>
  </si>
  <si>
    <t>비타민B6</t>
    <phoneticPr fontId="1" type="noConversion"/>
  </si>
  <si>
    <t>충분섭취량</t>
    <phoneticPr fontId="1" type="noConversion"/>
  </si>
  <si>
    <t>권장섭취량</t>
    <phoneticPr fontId="1" type="noConversion"/>
  </si>
  <si>
    <t>상한섭취량</t>
    <phoneticPr fontId="1" type="noConversion"/>
  </si>
  <si>
    <t>염소</t>
    <phoneticPr fontId="1" type="noConversion"/>
  </si>
  <si>
    <t>섭취량</t>
    <phoneticPr fontId="1" type="noConversion"/>
  </si>
  <si>
    <t>미량 무기질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</si>
  <si>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</si>
  <si>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</si>
  <si>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</si>
  <si>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상한섭취량</t>
    <phoneticPr fontId="1" type="noConversion"/>
  </si>
  <si>
    <t>충분섭취량</t>
    <phoneticPr fontId="1" type="noConversion"/>
  </si>
  <si>
    <t>평균필요량</t>
    <phoneticPr fontId="1" type="noConversion"/>
  </si>
  <si>
    <t>몰리브덴(ug/일)</t>
    <phoneticPr fontId="1" type="noConversion"/>
  </si>
  <si>
    <t>H1900233</t>
  </si>
  <si>
    <t>이수현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</si>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</sst>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43.080531999999998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9680848"/>
        <c:axId val="169676144"/>
      </c:barChart>
      <c:catAx>
        <c:axId val="16968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676144"/>
        <c:crosses val="autoZero"/>
        <c:auto val="1"/>
        <c:lblAlgn val="ctr"/>
        <c:lblOffset val="100"/>
        <c:noMultiLvlLbl val="0"/>
      </c:catAx>
      <c:valAx>
        <c:axId val="169676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968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1.5963873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631160"/>
        <c:axId val="475630376"/>
      </c:barChart>
      <c:catAx>
        <c:axId val="47563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630376"/>
        <c:crosses val="autoZero"/>
        <c:auto val="1"/>
        <c:lblAlgn val="ctr"/>
        <c:lblOffset val="100"/>
        <c:noMultiLvlLbl val="0"/>
      </c:catAx>
      <c:valAx>
        <c:axId val="475630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631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2.2219120999999999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631552"/>
        <c:axId val="475630768"/>
      </c:barChart>
      <c:catAx>
        <c:axId val="47563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630768"/>
        <c:crosses val="autoZero"/>
        <c:auto val="1"/>
        <c:lblAlgn val="ctr"/>
        <c:lblOffset val="100"/>
        <c:noMultiLvlLbl val="0"/>
      </c:catAx>
      <c:valAx>
        <c:axId val="475630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63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738.90380000000005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629984"/>
        <c:axId val="475628416"/>
      </c:barChart>
      <c:catAx>
        <c:axId val="47562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628416"/>
        <c:crosses val="autoZero"/>
        <c:auto val="1"/>
        <c:lblAlgn val="ctr"/>
        <c:lblOffset val="100"/>
        <c:noMultiLvlLbl val="0"/>
      </c:catAx>
      <c:valAx>
        <c:axId val="475628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6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2064.2833999999998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631944"/>
        <c:axId val="475635472"/>
      </c:barChart>
      <c:catAx>
        <c:axId val="47563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635472"/>
        <c:crosses val="autoZero"/>
        <c:auto val="1"/>
        <c:lblAlgn val="ctr"/>
        <c:lblOffset val="100"/>
        <c:noMultiLvlLbl val="0"/>
      </c:catAx>
      <c:valAx>
        <c:axId val="4756354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631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52.999679999999998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635864"/>
        <c:axId val="475628808"/>
      </c:barChart>
      <c:catAx>
        <c:axId val="475635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628808"/>
        <c:crosses val="autoZero"/>
        <c:auto val="1"/>
        <c:lblAlgn val="ctr"/>
        <c:lblOffset val="100"/>
        <c:noMultiLvlLbl val="0"/>
      </c:catAx>
      <c:valAx>
        <c:axId val="475628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63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112.10380000000001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633512"/>
        <c:axId val="475633904"/>
      </c:barChart>
      <c:catAx>
        <c:axId val="475633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633904"/>
        <c:crosses val="autoZero"/>
        <c:auto val="1"/>
        <c:lblAlgn val="ctr"/>
        <c:lblOffset val="100"/>
        <c:noMultiLvlLbl val="0"/>
      </c:catAx>
      <c:valAx>
        <c:axId val="47563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633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6.2652099999999997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634688"/>
        <c:axId val="475351472"/>
      </c:barChart>
      <c:catAx>
        <c:axId val="47563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351472"/>
        <c:crosses val="autoZero"/>
        <c:auto val="1"/>
        <c:lblAlgn val="ctr"/>
        <c:lblOffset val="100"/>
        <c:noMultiLvlLbl val="0"/>
      </c:catAx>
      <c:valAx>
        <c:axId val="475351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63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1397.4993999999999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350296"/>
        <c:axId val="475350688"/>
      </c:barChart>
      <c:catAx>
        <c:axId val="47535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350688"/>
        <c:crosses val="autoZero"/>
        <c:auto val="1"/>
        <c:lblAlgn val="ctr"/>
        <c:lblOffset val="100"/>
        <c:noMultiLvlLbl val="0"/>
      </c:catAx>
      <c:valAx>
        <c:axId val="4753506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350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0.18642106999999999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166392"/>
        <c:axId val="476169528"/>
      </c:barChart>
      <c:catAx>
        <c:axId val="476166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169528"/>
        <c:crosses val="autoZero"/>
        <c:auto val="1"/>
        <c:lblAlgn val="ctr"/>
        <c:lblOffset val="100"/>
        <c:noMultiLvlLbl val="0"/>
      </c:catAx>
      <c:valAx>
        <c:axId val="476169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166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1.7713827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167176"/>
        <c:axId val="476172272"/>
      </c:barChart>
      <c:catAx>
        <c:axId val="476167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172272"/>
        <c:crosses val="autoZero"/>
        <c:auto val="1"/>
        <c:lblAlgn val="ctr"/>
        <c:lblOffset val="100"/>
        <c:noMultiLvlLbl val="0"/>
      </c:catAx>
      <c:valAx>
        <c:axId val="476172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16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19.060165000000001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9680456"/>
        <c:axId val="169676536"/>
      </c:barChart>
      <c:catAx>
        <c:axId val="16968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676536"/>
        <c:crosses val="autoZero"/>
        <c:auto val="1"/>
        <c:lblAlgn val="ctr"/>
        <c:lblOffset val="100"/>
        <c:noMultiLvlLbl val="0"/>
      </c:catAx>
      <c:valAx>
        <c:axId val="169676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9680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161.82889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167960"/>
        <c:axId val="476168352"/>
      </c:barChart>
      <c:catAx>
        <c:axId val="476167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168352"/>
        <c:crosses val="autoZero"/>
        <c:auto val="1"/>
        <c:lblAlgn val="ctr"/>
        <c:lblOffset val="100"/>
        <c:noMultiLvlLbl val="0"/>
      </c:catAx>
      <c:valAx>
        <c:axId val="476168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167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45.931545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166784"/>
        <c:axId val="476171096"/>
      </c:barChart>
      <c:catAx>
        <c:axId val="47616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171096"/>
        <c:crosses val="autoZero"/>
        <c:auto val="1"/>
        <c:lblAlgn val="ctr"/>
        <c:lblOffset val="100"/>
        <c:noMultiLvlLbl val="0"/>
      </c:catAx>
      <c:valAx>
        <c:axId val="47617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16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4.6319999999999997</c:v>
                </c:pt>
                <c:pt idx="1">
                  <c:v>20.555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6171488"/>
        <c:axId val="476172664"/>
      </c:barChart>
      <c:catAx>
        <c:axId val="47617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172664"/>
        <c:crosses val="autoZero"/>
        <c:auto val="1"/>
        <c:lblAlgn val="ctr"/>
        <c:lblOffset val="100"/>
        <c:noMultiLvlLbl val="0"/>
      </c:catAx>
      <c:valAx>
        <c:axId val="476172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171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7.295388</c:v>
                </c:pt>
                <c:pt idx="1">
                  <c:v>9.7355929999999997</c:v>
                </c:pt>
                <c:pt idx="2">
                  <c:v>12.137224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536.33294999999998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169136"/>
        <c:axId val="476166000"/>
      </c:barChart>
      <c:catAx>
        <c:axId val="47616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166000"/>
        <c:crosses val="autoZero"/>
        <c:auto val="1"/>
        <c:lblAlgn val="ctr"/>
        <c:lblOffset val="100"/>
        <c:noMultiLvlLbl val="0"/>
      </c:catAx>
      <c:valAx>
        <c:axId val="476166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16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16.770237000000002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169920"/>
        <c:axId val="476973272"/>
      </c:barChart>
      <c:catAx>
        <c:axId val="47616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973272"/>
        <c:crosses val="autoZero"/>
        <c:auto val="1"/>
        <c:lblAlgn val="ctr"/>
        <c:lblOffset val="100"/>
        <c:noMultiLvlLbl val="0"/>
      </c:catAx>
      <c:valAx>
        <c:axId val="476973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16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68.561999999999998</c:v>
                </c:pt>
                <c:pt idx="1">
                  <c:v>13.755000000000001</c:v>
                </c:pt>
                <c:pt idx="2">
                  <c:v>17.683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6973664"/>
        <c:axId val="476971704"/>
      </c:barChart>
      <c:catAx>
        <c:axId val="47697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971704"/>
        <c:crosses val="autoZero"/>
        <c:auto val="1"/>
        <c:lblAlgn val="ctr"/>
        <c:lblOffset val="100"/>
        <c:noMultiLvlLbl val="0"/>
      </c:catAx>
      <c:valAx>
        <c:axId val="47697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97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1130.5123000000001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977584"/>
        <c:axId val="476974056"/>
      </c:barChart>
      <c:catAx>
        <c:axId val="47697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974056"/>
        <c:crosses val="autoZero"/>
        <c:auto val="1"/>
        <c:lblAlgn val="ctr"/>
        <c:lblOffset val="100"/>
        <c:noMultiLvlLbl val="0"/>
      </c:catAx>
      <c:valAx>
        <c:axId val="476974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97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107.04424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972096"/>
        <c:axId val="476972488"/>
      </c:barChart>
      <c:catAx>
        <c:axId val="47697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972488"/>
        <c:crosses val="autoZero"/>
        <c:auto val="1"/>
        <c:lblAlgn val="ctr"/>
        <c:lblOffset val="100"/>
        <c:noMultiLvlLbl val="0"/>
      </c:catAx>
      <c:valAx>
        <c:axId val="476972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97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319.89886000000001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975624"/>
        <c:axId val="476979152"/>
      </c:barChart>
      <c:catAx>
        <c:axId val="476975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979152"/>
        <c:crosses val="autoZero"/>
        <c:auto val="1"/>
        <c:lblAlgn val="ctr"/>
        <c:lblOffset val="100"/>
        <c:noMultiLvlLbl val="0"/>
      </c:catAx>
      <c:valAx>
        <c:axId val="476979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975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2.0027567999999998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9678888"/>
        <c:axId val="169681240"/>
      </c:barChart>
      <c:catAx>
        <c:axId val="169678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681240"/>
        <c:crosses val="autoZero"/>
        <c:auto val="1"/>
        <c:lblAlgn val="ctr"/>
        <c:lblOffset val="100"/>
        <c:noMultiLvlLbl val="0"/>
      </c:catAx>
      <c:valAx>
        <c:axId val="169681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9678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3622.0556999999999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974448"/>
        <c:axId val="476978368"/>
      </c:barChart>
      <c:catAx>
        <c:axId val="47697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978368"/>
        <c:crosses val="autoZero"/>
        <c:auto val="1"/>
        <c:lblAlgn val="ctr"/>
        <c:lblOffset val="100"/>
        <c:noMultiLvlLbl val="0"/>
      </c:catAx>
      <c:valAx>
        <c:axId val="476978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97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11.925335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976408"/>
        <c:axId val="476976800"/>
      </c:barChart>
      <c:catAx>
        <c:axId val="476976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976800"/>
        <c:crosses val="autoZero"/>
        <c:auto val="1"/>
        <c:lblAlgn val="ctr"/>
        <c:lblOffset val="100"/>
        <c:noMultiLvlLbl val="0"/>
      </c:catAx>
      <c:valAx>
        <c:axId val="476976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976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1.1808133000000001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656848"/>
        <c:axId val="477657632"/>
      </c:barChart>
      <c:catAx>
        <c:axId val="47765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657632"/>
        <c:crosses val="autoZero"/>
        <c:auto val="1"/>
        <c:lblAlgn val="ctr"/>
        <c:lblOffset val="100"/>
        <c:noMultiLvlLbl val="0"/>
      </c:catAx>
      <c:valAx>
        <c:axId val="47765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65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361.00549999999998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9679280"/>
        <c:axId val="169681632"/>
      </c:barChart>
      <c:catAx>
        <c:axId val="16967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681632"/>
        <c:crosses val="autoZero"/>
        <c:auto val="1"/>
        <c:lblAlgn val="ctr"/>
        <c:lblOffset val="100"/>
        <c:noMultiLvlLbl val="0"/>
      </c:catAx>
      <c:valAx>
        <c:axId val="169681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967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1.0624553000000001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351080"/>
        <c:axId val="475349120"/>
      </c:barChart>
      <c:catAx>
        <c:axId val="475351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349120"/>
        <c:crosses val="autoZero"/>
        <c:auto val="1"/>
        <c:lblAlgn val="ctr"/>
        <c:lblOffset val="100"/>
        <c:noMultiLvlLbl val="0"/>
      </c:catAx>
      <c:valAx>
        <c:axId val="475349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351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10.892032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345200"/>
        <c:axId val="475347944"/>
      </c:barChart>
      <c:catAx>
        <c:axId val="47534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347944"/>
        <c:crosses val="autoZero"/>
        <c:auto val="1"/>
        <c:lblAlgn val="ctr"/>
        <c:lblOffset val="100"/>
        <c:noMultiLvlLbl val="0"/>
      </c:catAx>
      <c:valAx>
        <c:axId val="475347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34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1.1808133000000001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346768"/>
        <c:axId val="475344808"/>
      </c:barChart>
      <c:catAx>
        <c:axId val="47534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344808"/>
        <c:crosses val="autoZero"/>
        <c:auto val="1"/>
        <c:lblAlgn val="ctr"/>
        <c:lblOffset val="100"/>
        <c:noMultiLvlLbl val="0"/>
      </c:catAx>
      <c:valAx>
        <c:axId val="47534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34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461.80306999999999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345984"/>
        <c:axId val="475346376"/>
      </c:barChart>
      <c:catAx>
        <c:axId val="47534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346376"/>
        <c:crosses val="autoZero"/>
        <c:auto val="1"/>
        <c:lblAlgn val="ctr"/>
        <c:lblOffset val="100"/>
        <c:noMultiLvlLbl val="0"/>
      </c:catAx>
      <c:valAx>
        <c:axId val="475346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34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10.780063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347160"/>
        <c:axId val="475348728"/>
      </c:barChart>
      <c:catAx>
        <c:axId val="47534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348728"/>
        <c:crosses val="autoZero"/>
        <c:auto val="1"/>
        <c:lblAlgn val="ctr"/>
        <c:lblOffset val="100"/>
        <c:noMultiLvlLbl val="0"/>
      </c:catAx>
      <c:valAx>
        <c:axId val="475348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347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이수현, ID : H1900233)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03일 13:12:34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1900</v>
      </c>
      <c r="C6" s="59">
        <f>'DRIs DATA 입력'!C6</f>
        <v>1130.5123000000001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43.080531999999998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19.060165000000001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68.561999999999998</v>
      </c>
      <c r="G8" s="59">
        <f>'DRIs DATA 입력'!G8</f>
        <v>13.755000000000001</v>
      </c>
      <c r="H8" s="59">
        <f>'DRIs DATA 입력'!H8</f>
        <v>17.683</v>
      </c>
      <c r="I8" s="46"/>
      <c r="J8" s="59" t="s">
        <v>216</v>
      </c>
      <c r="K8" s="59">
        <f>'DRIs DATA 입력'!K8</f>
        <v>4.6319999999999997</v>
      </c>
      <c r="L8" s="59">
        <f>'DRIs DATA 입력'!L8</f>
        <v>20.555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536.33294999999998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16.770237000000002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2.0027567999999998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361.00549999999998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107.04424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1.1184149999999999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1.0624553000000001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10.892032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1.1808133000000001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461.80306999999999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10.780063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1.5963873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2.2219120999999999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319.89886000000001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738.90380000000005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3622.0556999999999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2064.2833999999998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52.999679999999998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112.10380000000001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11.925335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6.2652099999999997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1397.4993999999999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0.18642106999999999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1.7713827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161.82889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45.931545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AG3" sqref="AG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312</v>
      </c>
      <c r="B1" s="61" t="s">
        <v>313</v>
      </c>
      <c r="G1" s="62" t="s">
        <v>314</v>
      </c>
      <c r="H1" s="61" t="s">
        <v>315</v>
      </c>
    </row>
    <row r="3" spans="1:27" x14ac:dyDescent="0.3">
      <c r="A3" s="68" t="s">
        <v>316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317</v>
      </c>
      <c r="B4" s="67"/>
      <c r="C4" s="67"/>
      <c r="E4" s="69" t="s">
        <v>318</v>
      </c>
      <c r="F4" s="70"/>
      <c r="G4" s="70"/>
      <c r="H4" s="71"/>
      <c r="J4" s="69" t="s">
        <v>319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320</v>
      </c>
      <c r="V4" s="67"/>
      <c r="W4" s="67"/>
      <c r="X4" s="67"/>
      <c r="Y4" s="67"/>
      <c r="Z4" s="67"/>
    </row>
    <row r="5" spans="1:27" x14ac:dyDescent="0.3">
      <c r="A5" s="65"/>
      <c r="B5" s="65" t="s">
        <v>321</v>
      </c>
      <c r="C5" s="65" t="s">
        <v>322</v>
      </c>
      <c r="E5" s="65"/>
      <c r="F5" s="65" t="s">
        <v>50</v>
      </c>
      <c r="G5" s="65" t="s">
        <v>275</v>
      </c>
      <c r="H5" s="65" t="s">
        <v>46</v>
      </c>
      <c r="J5" s="65"/>
      <c r="K5" s="65" t="s">
        <v>276</v>
      </c>
      <c r="L5" s="65" t="s">
        <v>277</v>
      </c>
      <c r="N5" s="65"/>
      <c r="O5" s="65" t="s">
        <v>278</v>
      </c>
      <c r="P5" s="65" t="s">
        <v>279</v>
      </c>
      <c r="Q5" s="65" t="s">
        <v>280</v>
      </c>
      <c r="R5" s="65" t="s">
        <v>323</v>
      </c>
      <c r="S5" s="65" t="s">
        <v>322</v>
      </c>
      <c r="U5" s="65"/>
      <c r="V5" s="65" t="s">
        <v>278</v>
      </c>
      <c r="W5" s="65" t="s">
        <v>279</v>
      </c>
      <c r="X5" s="65" t="s">
        <v>280</v>
      </c>
      <c r="Y5" s="65" t="s">
        <v>281</v>
      </c>
      <c r="Z5" s="65" t="s">
        <v>322</v>
      </c>
    </row>
    <row r="6" spans="1:27" x14ac:dyDescent="0.3">
      <c r="A6" s="65" t="s">
        <v>317</v>
      </c>
      <c r="B6" s="65">
        <v>1900</v>
      </c>
      <c r="C6" s="65">
        <v>1130.5123000000001</v>
      </c>
      <c r="E6" s="65" t="s">
        <v>282</v>
      </c>
      <c r="F6" s="65">
        <v>55</v>
      </c>
      <c r="G6" s="65">
        <v>15</v>
      </c>
      <c r="H6" s="65">
        <v>7</v>
      </c>
      <c r="J6" s="65" t="s">
        <v>282</v>
      </c>
      <c r="K6" s="65">
        <v>0.1</v>
      </c>
      <c r="L6" s="65">
        <v>4</v>
      </c>
      <c r="N6" s="65" t="s">
        <v>283</v>
      </c>
      <c r="O6" s="65">
        <v>40</v>
      </c>
      <c r="P6" s="65">
        <v>50</v>
      </c>
      <c r="Q6" s="65">
        <v>0</v>
      </c>
      <c r="R6" s="65">
        <v>0</v>
      </c>
      <c r="S6" s="65">
        <v>43.080531999999998</v>
      </c>
      <c r="U6" s="65" t="s">
        <v>284</v>
      </c>
      <c r="V6" s="65">
        <v>0</v>
      </c>
      <c r="W6" s="65">
        <v>0</v>
      </c>
      <c r="X6" s="65">
        <v>20</v>
      </c>
      <c r="Y6" s="65">
        <v>0</v>
      </c>
      <c r="Z6" s="65">
        <v>19.060165000000001</v>
      </c>
    </row>
    <row r="7" spans="1:27" x14ac:dyDescent="0.3">
      <c r="E7" s="65" t="s">
        <v>285</v>
      </c>
      <c r="F7" s="65">
        <v>65</v>
      </c>
      <c r="G7" s="65">
        <v>30</v>
      </c>
      <c r="H7" s="65">
        <v>20</v>
      </c>
      <c r="J7" s="65" t="s">
        <v>285</v>
      </c>
      <c r="K7" s="65">
        <v>1</v>
      </c>
      <c r="L7" s="65">
        <v>10</v>
      </c>
    </row>
    <row r="8" spans="1:27" x14ac:dyDescent="0.3">
      <c r="E8" s="65" t="s">
        <v>325</v>
      </c>
      <c r="F8" s="65">
        <v>68.561999999999998</v>
      </c>
      <c r="G8" s="65">
        <v>13.755000000000001</v>
      </c>
      <c r="H8" s="65">
        <v>17.683</v>
      </c>
      <c r="J8" s="65" t="s">
        <v>324</v>
      </c>
      <c r="K8" s="65">
        <v>4.6319999999999997</v>
      </c>
      <c r="L8" s="65">
        <v>20.555</v>
      </c>
    </row>
    <row r="13" spans="1:27" x14ac:dyDescent="0.3">
      <c r="A13" s="66" t="s">
        <v>326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286</v>
      </c>
      <c r="B14" s="67"/>
      <c r="C14" s="67"/>
      <c r="D14" s="67"/>
      <c r="E14" s="67"/>
      <c r="F14" s="67"/>
      <c r="H14" s="67" t="s">
        <v>287</v>
      </c>
      <c r="I14" s="67"/>
      <c r="J14" s="67"/>
      <c r="K14" s="67"/>
      <c r="L14" s="67"/>
      <c r="M14" s="67"/>
      <c r="O14" s="67" t="s">
        <v>288</v>
      </c>
      <c r="P14" s="67"/>
      <c r="Q14" s="67"/>
      <c r="R14" s="67"/>
      <c r="S14" s="67"/>
      <c r="T14" s="67"/>
      <c r="V14" s="67" t="s">
        <v>289</v>
      </c>
      <c r="W14" s="67"/>
      <c r="X14" s="67"/>
      <c r="Y14" s="67"/>
      <c r="Z14" s="67"/>
      <c r="AA14" s="67"/>
    </row>
    <row r="15" spans="1:27" x14ac:dyDescent="0.3">
      <c r="A15" s="65"/>
      <c r="B15" s="65" t="s">
        <v>327</v>
      </c>
      <c r="C15" s="65" t="s">
        <v>279</v>
      </c>
      <c r="D15" s="65" t="s">
        <v>280</v>
      </c>
      <c r="E15" s="65" t="s">
        <v>281</v>
      </c>
      <c r="F15" s="65" t="s">
        <v>322</v>
      </c>
      <c r="H15" s="65"/>
      <c r="I15" s="65" t="s">
        <v>278</v>
      </c>
      <c r="J15" s="65" t="s">
        <v>279</v>
      </c>
      <c r="K15" s="65" t="s">
        <v>280</v>
      </c>
      <c r="L15" s="65" t="s">
        <v>281</v>
      </c>
      <c r="M15" s="65" t="s">
        <v>322</v>
      </c>
      <c r="O15" s="65"/>
      <c r="P15" s="65" t="s">
        <v>278</v>
      </c>
      <c r="Q15" s="65" t="s">
        <v>279</v>
      </c>
      <c r="R15" s="65" t="s">
        <v>280</v>
      </c>
      <c r="S15" s="65" t="s">
        <v>281</v>
      </c>
      <c r="T15" s="65" t="s">
        <v>322</v>
      </c>
      <c r="V15" s="65"/>
      <c r="W15" s="65" t="s">
        <v>278</v>
      </c>
      <c r="X15" s="65" t="s">
        <v>328</v>
      </c>
      <c r="Y15" s="65" t="s">
        <v>280</v>
      </c>
      <c r="Z15" s="65" t="s">
        <v>281</v>
      </c>
      <c r="AA15" s="65" t="s">
        <v>322</v>
      </c>
    </row>
    <row r="16" spans="1:27" x14ac:dyDescent="0.3">
      <c r="A16" s="65" t="s">
        <v>329</v>
      </c>
      <c r="B16" s="65">
        <v>450</v>
      </c>
      <c r="C16" s="65">
        <v>650</v>
      </c>
      <c r="D16" s="65">
        <v>0</v>
      </c>
      <c r="E16" s="65">
        <v>3000</v>
      </c>
      <c r="F16" s="65">
        <v>536.33294999999998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16.770237000000002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2.0027567999999998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361.00549999999998</v>
      </c>
    </row>
    <row r="23" spans="1:62" x14ac:dyDescent="0.3">
      <c r="A23" s="66" t="s">
        <v>290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291</v>
      </c>
      <c r="B24" s="67"/>
      <c r="C24" s="67"/>
      <c r="D24" s="67"/>
      <c r="E24" s="67"/>
      <c r="F24" s="67"/>
      <c r="H24" s="67" t="s">
        <v>292</v>
      </c>
      <c r="I24" s="67"/>
      <c r="J24" s="67"/>
      <c r="K24" s="67"/>
      <c r="L24" s="67"/>
      <c r="M24" s="67"/>
      <c r="O24" s="67" t="s">
        <v>330</v>
      </c>
      <c r="P24" s="67"/>
      <c r="Q24" s="67"/>
      <c r="R24" s="67"/>
      <c r="S24" s="67"/>
      <c r="T24" s="67"/>
      <c r="V24" s="67" t="s">
        <v>293</v>
      </c>
      <c r="W24" s="67"/>
      <c r="X24" s="67"/>
      <c r="Y24" s="67"/>
      <c r="Z24" s="67"/>
      <c r="AA24" s="67"/>
      <c r="AC24" s="67" t="s">
        <v>331</v>
      </c>
      <c r="AD24" s="67"/>
      <c r="AE24" s="67"/>
      <c r="AF24" s="67"/>
      <c r="AG24" s="67"/>
      <c r="AH24" s="67"/>
      <c r="AJ24" s="67" t="s">
        <v>294</v>
      </c>
      <c r="AK24" s="67"/>
      <c r="AL24" s="67"/>
      <c r="AM24" s="67"/>
      <c r="AN24" s="67"/>
      <c r="AO24" s="67"/>
      <c r="AQ24" s="67" t="s">
        <v>295</v>
      </c>
      <c r="AR24" s="67"/>
      <c r="AS24" s="67"/>
      <c r="AT24" s="67"/>
      <c r="AU24" s="67"/>
      <c r="AV24" s="67"/>
      <c r="AX24" s="67" t="s">
        <v>296</v>
      </c>
      <c r="AY24" s="67"/>
      <c r="AZ24" s="67"/>
      <c r="BA24" s="67"/>
      <c r="BB24" s="67"/>
      <c r="BC24" s="67"/>
      <c r="BE24" s="67" t="s">
        <v>297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278</v>
      </c>
      <c r="C25" s="65" t="s">
        <v>279</v>
      </c>
      <c r="D25" s="65" t="s">
        <v>332</v>
      </c>
      <c r="E25" s="65" t="s">
        <v>281</v>
      </c>
      <c r="F25" s="65" t="s">
        <v>322</v>
      </c>
      <c r="H25" s="65"/>
      <c r="I25" s="65" t="s">
        <v>278</v>
      </c>
      <c r="J25" s="65" t="s">
        <v>333</v>
      </c>
      <c r="K25" s="65" t="s">
        <v>280</v>
      </c>
      <c r="L25" s="65" t="s">
        <v>323</v>
      </c>
      <c r="M25" s="65" t="s">
        <v>322</v>
      </c>
      <c r="O25" s="65"/>
      <c r="P25" s="65" t="s">
        <v>278</v>
      </c>
      <c r="Q25" s="65" t="s">
        <v>279</v>
      </c>
      <c r="R25" s="65" t="s">
        <v>280</v>
      </c>
      <c r="S25" s="65" t="s">
        <v>281</v>
      </c>
      <c r="T25" s="65" t="s">
        <v>322</v>
      </c>
      <c r="V25" s="65"/>
      <c r="W25" s="65" t="s">
        <v>278</v>
      </c>
      <c r="X25" s="65" t="s">
        <v>333</v>
      </c>
      <c r="Y25" s="65" t="s">
        <v>280</v>
      </c>
      <c r="Z25" s="65" t="s">
        <v>281</v>
      </c>
      <c r="AA25" s="65" t="s">
        <v>322</v>
      </c>
      <c r="AC25" s="65"/>
      <c r="AD25" s="65" t="s">
        <v>278</v>
      </c>
      <c r="AE25" s="65" t="s">
        <v>279</v>
      </c>
      <c r="AF25" s="65" t="s">
        <v>280</v>
      </c>
      <c r="AG25" s="65" t="s">
        <v>281</v>
      </c>
      <c r="AH25" s="65" t="s">
        <v>322</v>
      </c>
      <c r="AJ25" s="65"/>
      <c r="AK25" s="65" t="s">
        <v>278</v>
      </c>
      <c r="AL25" s="65" t="s">
        <v>279</v>
      </c>
      <c r="AM25" s="65" t="s">
        <v>280</v>
      </c>
      <c r="AN25" s="65" t="s">
        <v>281</v>
      </c>
      <c r="AO25" s="65" t="s">
        <v>322</v>
      </c>
      <c r="AQ25" s="65"/>
      <c r="AR25" s="65" t="s">
        <v>278</v>
      </c>
      <c r="AS25" s="65" t="s">
        <v>279</v>
      </c>
      <c r="AT25" s="65" t="s">
        <v>280</v>
      </c>
      <c r="AU25" s="65" t="s">
        <v>323</v>
      </c>
      <c r="AV25" s="65" t="s">
        <v>322</v>
      </c>
      <c r="AX25" s="65"/>
      <c r="AY25" s="65" t="s">
        <v>278</v>
      </c>
      <c r="AZ25" s="65" t="s">
        <v>279</v>
      </c>
      <c r="BA25" s="65" t="s">
        <v>280</v>
      </c>
      <c r="BB25" s="65" t="s">
        <v>281</v>
      </c>
      <c r="BC25" s="65" t="s">
        <v>322</v>
      </c>
      <c r="BE25" s="65"/>
      <c r="BF25" s="65" t="s">
        <v>278</v>
      </c>
      <c r="BG25" s="65" t="s">
        <v>279</v>
      </c>
      <c r="BH25" s="65" t="s">
        <v>280</v>
      </c>
      <c r="BI25" s="65" t="s">
        <v>334</v>
      </c>
      <c r="BJ25" s="65" t="s">
        <v>322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107.04424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1.1184149999999999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1.0624553000000001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10.892032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1.1808133000000001</v>
      </c>
      <c r="AJ26" s="65" t="s">
        <v>298</v>
      </c>
      <c r="AK26" s="65">
        <v>320</v>
      </c>
      <c r="AL26" s="65">
        <v>400</v>
      </c>
      <c r="AM26" s="65">
        <v>0</v>
      </c>
      <c r="AN26" s="65">
        <v>1000</v>
      </c>
      <c r="AO26" s="65">
        <v>461.80306999999999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10.780063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1.5963873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2.2219120999999999</v>
      </c>
    </row>
    <row r="33" spans="1:68" x14ac:dyDescent="0.3">
      <c r="A33" s="66" t="s">
        <v>299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300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301</v>
      </c>
      <c r="W34" s="67"/>
      <c r="X34" s="67"/>
      <c r="Y34" s="67"/>
      <c r="Z34" s="67"/>
      <c r="AA34" s="67"/>
      <c r="AC34" s="67" t="s">
        <v>335</v>
      </c>
      <c r="AD34" s="67"/>
      <c r="AE34" s="67"/>
      <c r="AF34" s="67"/>
      <c r="AG34" s="67"/>
      <c r="AH34" s="67"/>
      <c r="AJ34" s="67" t="s">
        <v>302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278</v>
      </c>
      <c r="C35" s="65" t="s">
        <v>279</v>
      </c>
      <c r="D35" s="65" t="s">
        <v>280</v>
      </c>
      <c r="E35" s="65" t="s">
        <v>281</v>
      </c>
      <c r="F35" s="65" t="s">
        <v>322</v>
      </c>
      <c r="H35" s="65"/>
      <c r="I35" s="65" t="s">
        <v>278</v>
      </c>
      <c r="J35" s="65" t="s">
        <v>279</v>
      </c>
      <c r="K35" s="65" t="s">
        <v>280</v>
      </c>
      <c r="L35" s="65" t="s">
        <v>281</v>
      </c>
      <c r="M35" s="65" t="s">
        <v>322</v>
      </c>
      <c r="O35" s="65"/>
      <c r="P35" s="65" t="s">
        <v>278</v>
      </c>
      <c r="Q35" s="65" t="s">
        <v>279</v>
      </c>
      <c r="R35" s="65" t="s">
        <v>280</v>
      </c>
      <c r="S35" s="65" t="s">
        <v>281</v>
      </c>
      <c r="T35" s="65" t="s">
        <v>336</v>
      </c>
      <c r="V35" s="65"/>
      <c r="W35" s="65" t="s">
        <v>278</v>
      </c>
      <c r="X35" s="65" t="s">
        <v>279</v>
      </c>
      <c r="Y35" s="65" t="s">
        <v>280</v>
      </c>
      <c r="Z35" s="65" t="s">
        <v>281</v>
      </c>
      <c r="AA35" s="65" t="s">
        <v>322</v>
      </c>
      <c r="AC35" s="65"/>
      <c r="AD35" s="65" t="s">
        <v>278</v>
      </c>
      <c r="AE35" s="65" t="s">
        <v>333</v>
      </c>
      <c r="AF35" s="65" t="s">
        <v>280</v>
      </c>
      <c r="AG35" s="65" t="s">
        <v>281</v>
      </c>
      <c r="AH35" s="65" t="s">
        <v>322</v>
      </c>
      <c r="AJ35" s="65"/>
      <c r="AK35" s="65" t="s">
        <v>278</v>
      </c>
      <c r="AL35" s="65" t="s">
        <v>279</v>
      </c>
      <c r="AM35" s="65" t="s">
        <v>280</v>
      </c>
      <c r="AN35" s="65" t="s">
        <v>281</v>
      </c>
      <c r="AO35" s="65" t="s">
        <v>322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319.89886000000001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738.90380000000005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3622.0556999999999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2064.2833999999998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52.999679999999998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112.10380000000001</v>
      </c>
    </row>
    <row r="43" spans="1:68" x14ac:dyDescent="0.3">
      <c r="A43" s="66" t="s">
        <v>337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303</v>
      </c>
      <c r="B44" s="67"/>
      <c r="C44" s="67"/>
      <c r="D44" s="67"/>
      <c r="E44" s="67"/>
      <c r="F44" s="67"/>
      <c r="H44" s="67" t="s">
        <v>304</v>
      </c>
      <c r="I44" s="67"/>
      <c r="J44" s="67"/>
      <c r="K44" s="67"/>
      <c r="L44" s="67"/>
      <c r="M44" s="67"/>
      <c r="O44" s="67" t="s">
        <v>305</v>
      </c>
      <c r="P44" s="67"/>
      <c r="Q44" s="67"/>
      <c r="R44" s="67"/>
      <c r="S44" s="67"/>
      <c r="T44" s="67"/>
      <c r="V44" s="67" t="s">
        <v>306</v>
      </c>
      <c r="W44" s="67"/>
      <c r="X44" s="67"/>
      <c r="Y44" s="67"/>
      <c r="Z44" s="67"/>
      <c r="AA44" s="67"/>
      <c r="AC44" s="67" t="s">
        <v>338</v>
      </c>
      <c r="AD44" s="67"/>
      <c r="AE44" s="67"/>
      <c r="AF44" s="67"/>
      <c r="AG44" s="67"/>
      <c r="AH44" s="67"/>
      <c r="AJ44" s="67" t="s">
        <v>339</v>
      </c>
      <c r="AK44" s="67"/>
      <c r="AL44" s="67"/>
      <c r="AM44" s="67"/>
      <c r="AN44" s="67"/>
      <c r="AO44" s="67"/>
      <c r="AQ44" s="67" t="s">
        <v>307</v>
      </c>
      <c r="AR44" s="67"/>
      <c r="AS44" s="67"/>
      <c r="AT44" s="67"/>
      <c r="AU44" s="67"/>
      <c r="AV44" s="67"/>
      <c r="AX44" s="67" t="s">
        <v>308</v>
      </c>
      <c r="AY44" s="67"/>
      <c r="AZ44" s="67"/>
      <c r="BA44" s="67"/>
      <c r="BB44" s="67"/>
      <c r="BC44" s="67"/>
      <c r="BE44" s="67" t="s">
        <v>340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278</v>
      </c>
      <c r="C45" s="65" t="s">
        <v>279</v>
      </c>
      <c r="D45" s="65" t="s">
        <v>280</v>
      </c>
      <c r="E45" s="65" t="s">
        <v>341</v>
      </c>
      <c r="F45" s="65" t="s">
        <v>322</v>
      </c>
      <c r="H45" s="65"/>
      <c r="I45" s="65" t="s">
        <v>327</v>
      </c>
      <c r="J45" s="65" t="s">
        <v>279</v>
      </c>
      <c r="K45" s="65" t="s">
        <v>280</v>
      </c>
      <c r="L45" s="65" t="s">
        <v>281</v>
      </c>
      <c r="M45" s="65" t="s">
        <v>322</v>
      </c>
      <c r="O45" s="65"/>
      <c r="P45" s="65" t="s">
        <v>278</v>
      </c>
      <c r="Q45" s="65" t="s">
        <v>279</v>
      </c>
      <c r="R45" s="65" t="s">
        <v>342</v>
      </c>
      <c r="S45" s="65" t="s">
        <v>281</v>
      </c>
      <c r="T45" s="65" t="s">
        <v>322</v>
      </c>
      <c r="V45" s="65"/>
      <c r="W45" s="65" t="s">
        <v>278</v>
      </c>
      <c r="X45" s="65" t="s">
        <v>279</v>
      </c>
      <c r="Y45" s="65" t="s">
        <v>280</v>
      </c>
      <c r="Z45" s="65" t="s">
        <v>281</v>
      </c>
      <c r="AA45" s="65" t="s">
        <v>322</v>
      </c>
      <c r="AC45" s="65"/>
      <c r="AD45" s="65" t="s">
        <v>278</v>
      </c>
      <c r="AE45" s="65" t="s">
        <v>279</v>
      </c>
      <c r="AF45" s="65" t="s">
        <v>280</v>
      </c>
      <c r="AG45" s="65" t="s">
        <v>281</v>
      </c>
      <c r="AH45" s="65" t="s">
        <v>322</v>
      </c>
      <c r="AJ45" s="65"/>
      <c r="AK45" s="65" t="s">
        <v>343</v>
      </c>
      <c r="AL45" s="65" t="s">
        <v>279</v>
      </c>
      <c r="AM45" s="65" t="s">
        <v>280</v>
      </c>
      <c r="AN45" s="65" t="s">
        <v>281</v>
      </c>
      <c r="AO45" s="65" t="s">
        <v>322</v>
      </c>
      <c r="AQ45" s="65"/>
      <c r="AR45" s="65" t="s">
        <v>278</v>
      </c>
      <c r="AS45" s="65" t="s">
        <v>279</v>
      </c>
      <c r="AT45" s="65" t="s">
        <v>280</v>
      </c>
      <c r="AU45" s="65" t="s">
        <v>281</v>
      </c>
      <c r="AV45" s="65" t="s">
        <v>322</v>
      </c>
      <c r="AX45" s="65"/>
      <c r="AY45" s="65" t="s">
        <v>278</v>
      </c>
      <c r="AZ45" s="65" t="s">
        <v>333</v>
      </c>
      <c r="BA45" s="65" t="s">
        <v>280</v>
      </c>
      <c r="BB45" s="65" t="s">
        <v>281</v>
      </c>
      <c r="BC45" s="65" t="s">
        <v>322</v>
      </c>
      <c r="BE45" s="65"/>
      <c r="BF45" s="65" t="s">
        <v>278</v>
      </c>
      <c r="BG45" s="65" t="s">
        <v>333</v>
      </c>
      <c r="BH45" s="65" t="s">
        <v>280</v>
      </c>
      <c r="BI45" s="65" t="s">
        <v>281</v>
      </c>
      <c r="BJ45" s="65" t="s">
        <v>322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11.925335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6.2652099999999997</v>
      </c>
      <c r="O46" s="65" t="s">
        <v>309</v>
      </c>
      <c r="P46" s="65">
        <v>600</v>
      </c>
      <c r="Q46" s="65">
        <v>800</v>
      </c>
      <c r="R46" s="65">
        <v>0</v>
      </c>
      <c r="S46" s="65">
        <v>10000</v>
      </c>
      <c r="T46" s="65">
        <v>1397.4993999999999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0.18642106999999999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1.7713827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161.82889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45.931545</v>
      </c>
      <c r="AX46" s="65" t="s">
        <v>344</v>
      </c>
      <c r="AY46" s="65"/>
      <c r="AZ46" s="65"/>
      <c r="BA46" s="65"/>
      <c r="BB46" s="65"/>
      <c r="BC46" s="65"/>
      <c r="BE46" s="65" t="s">
        <v>310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9" sqref="G19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345</v>
      </c>
      <c r="B2" s="61" t="s">
        <v>346</v>
      </c>
      <c r="C2" s="61" t="s">
        <v>347</v>
      </c>
      <c r="D2" s="61">
        <v>47</v>
      </c>
      <c r="E2" s="61">
        <v>1130.5123000000001</v>
      </c>
      <c r="F2" s="61">
        <v>167.03369000000001</v>
      </c>
      <c r="G2" s="61">
        <v>33.510975000000002</v>
      </c>
      <c r="H2" s="61">
        <v>22.358103</v>
      </c>
      <c r="I2" s="61">
        <v>11.152874000000001</v>
      </c>
      <c r="J2" s="61">
        <v>43.080531999999998</v>
      </c>
      <c r="K2" s="61">
        <v>24.215494</v>
      </c>
      <c r="L2" s="61">
        <v>18.86504</v>
      </c>
      <c r="M2" s="61">
        <v>19.060165000000001</v>
      </c>
      <c r="N2" s="61">
        <v>2.0916858</v>
      </c>
      <c r="O2" s="61">
        <v>11.739754</v>
      </c>
      <c r="P2" s="61">
        <v>687.46310000000005</v>
      </c>
      <c r="Q2" s="61">
        <v>15.924944</v>
      </c>
      <c r="R2" s="61">
        <v>536.33294999999998</v>
      </c>
      <c r="S2" s="61">
        <v>60.851970000000001</v>
      </c>
      <c r="T2" s="61">
        <v>5705.7686000000003</v>
      </c>
      <c r="U2" s="61">
        <v>2.0027567999999998</v>
      </c>
      <c r="V2" s="61">
        <v>16.770237000000002</v>
      </c>
      <c r="W2" s="61">
        <v>361.00549999999998</v>
      </c>
      <c r="X2" s="61">
        <v>107.04424</v>
      </c>
      <c r="Y2" s="61">
        <v>1.1184149999999999</v>
      </c>
      <c r="Z2" s="61">
        <v>1.0624553000000001</v>
      </c>
      <c r="AA2" s="61">
        <v>10.892032</v>
      </c>
      <c r="AB2" s="61">
        <v>1.1808133000000001</v>
      </c>
      <c r="AC2" s="61">
        <v>461.80306999999999</v>
      </c>
      <c r="AD2" s="61">
        <v>10.780063</v>
      </c>
      <c r="AE2" s="61">
        <v>1.5963873</v>
      </c>
      <c r="AF2" s="61">
        <v>2.2219120999999999</v>
      </c>
      <c r="AG2" s="61">
        <v>319.89886000000001</v>
      </c>
      <c r="AH2" s="61">
        <v>220.93622999999999</v>
      </c>
      <c r="AI2" s="61">
        <v>98.962609999999998</v>
      </c>
      <c r="AJ2" s="61">
        <v>738.90380000000005</v>
      </c>
      <c r="AK2" s="61">
        <v>3622.0556999999999</v>
      </c>
      <c r="AL2" s="61">
        <v>52.999679999999998</v>
      </c>
      <c r="AM2" s="61">
        <v>2064.2833999999998</v>
      </c>
      <c r="AN2" s="61">
        <v>112.10380000000001</v>
      </c>
      <c r="AO2" s="61">
        <v>11.925335</v>
      </c>
      <c r="AP2" s="61">
        <v>9.0413599999999992</v>
      </c>
      <c r="AQ2" s="61">
        <v>2.883975</v>
      </c>
      <c r="AR2" s="61">
        <v>6.2652099999999997</v>
      </c>
      <c r="AS2" s="61">
        <v>1397.4993999999999</v>
      </c>
      <c r="AT2" s="61">
        <v>0.18642106999999999</v>
      </c>
      <c r="AU2" s="61">
        <v>1.7713827</v>
      </c>
      <c r="AV2" s="61">
        <v>161.82889</v>
      </c>
      <c r="AW2" s="61">
        <v>45.931545</v>
      </c>
      <c r="AX2" s="61">
        <v>9.0724890000000002E-2</v>
      </c>
      <c r="AY2" s="61">
        <v>0.85268085999999998</v>
      </c>
      <c r="AZ2" s="61">
        <v>230.90218999999999</v>
      </c>
      <c r="BA2" s="61">
        <v>29.186389999999999</v>
      </c>
      <c r="BB2" s="61">
        <v>7.295388</v>
      </c>
      <c r="BC2" s="61">
        <v>9.7355929999999997</v>
      </c>
      <c r="BD2" s="61">
        <v>12.137224</v>
      </c>
      <c r="BE2" s="61">
        <v>0.68091270000000004</v>
      </c>
      <c r="BF2" s="61">
        <v>3.7190387</v>
      </c>
      <c r="BG2" s="61">
        <v>5.7591404999999998E-4</v>
      </c>
      <c r="BH2" s="61">
        <v>2.9651483E-3</v>
      </c>
      <c r="BI2" s="61">
        <v>4.3934337000000002E-3</v>
      </c>
      <c r="BJ2" s="61">
        <v>3.8855594E-2</v>
      </c>
      <c r="BK2" s="61">
        <v>4.4301083000000002E-5</v>
      </c>
      <c r="BL2" s="61">
        <v>0.17294343000000001</v>
      </c>
      <c r="BM2" s="61">
        <v>1.1889012000000001</v>
      </c>
      <c r="BN2" s="61">
        <v>0.28940167999999999</v>
      </c>
      <c r="BO2" s="61">
        <v>26.830096999999999</v>
      </c>
      <c r="BP2" s="61">
        <v>3.3308957000000001</v>
      </c>
      <c r="BQ2" s="61">
        <v>8.6640200000000007</v>
      </c>
      <c r="BR2" s="61">
        <v>38.132244</v>
      </c>
      <c r="BS2" s="61">
        <v>24.876525999999998</v>
      </c>
      <c r="BT2" s="61">
        <v>3.5873400000000002</v>
      </c>
      <c r="BU2" s="61">
        <v>3.6636232999999997E-2</v>
      </c>
      <c r="BV2" s="61">
        <v>2.3494755999999999E-2</v>
      </c>
      <c r="BW2" s="61">
        <v>0.29201559999999999</v>
      </c>
      <c r="BX2" s="61">
        <v>0.61794864999999999</v>
      </c>
      <c r="BY2" s="61">
        <v>8.1769473999999995E-2</v>
      </c>
      <c r="BZ2" s="61">
        <v>3.3776845999999999E-3</v>
      </c>
      <c r="CA2" s="61">
        <v>0.77885514</v>
      </c>
      <c r="CB2" s="61">
        <v>7.7923573999999999E-3</v>
      </c>
      <c r="CC2" s="61">
        <v>8.2821989999999998E-2</v>
      </c>
      <c r="CD2" s="61">
        <v>0.93800055999999998</v>
      </c>
      <c r="CE2" s="61">
        <v>7.2827279999999994E-2</v>
      </c>
      <c r="CF2" s="61">
        <v>0.14321448000000001</v>
      </c>
      <c r="CG2" s="61">
        <v>6.2249995E-7</v>
      </c>
      <c r="CH2" s="61">
        <v>1.4763897999999999E-2</v>
      </c>
      <c r="CI2" s="61">
        <v>3.8623201999999999E-8</v>
      </c>
      <c r="CJ2" s="61">
        <v>2.1852079999999998</v>
      </c>
      <c r="CK2" s="61">
        <v>2.0471896999999999E-2</v>
      </c>
      <c r="CL2" s="61">
        <v>0.57823270000000004</v>
      </c>
      <c r="CM2" s="61">
        <v>1.2343411</v>
      </c>
      <c r="CN2" s="61">
        <v>1201.7273</v>
      </c>
      <c r="CO2" s="61">
        <v>2135.8454999999999</v>
      </c>
      <c r="CP2" s="61">
        <v>1479.4764</v>
      </c>
      <c r="CQ2" s="61">
        <v>459.15573000000001</v>
      </c>
      <c r="CR2" s="61">
        <v>268.5865</v>
      </c>
      <c r="CS2" s="61">
        <v>147.5737</v>
      </c>
      <c r="CT2" s="61">
        <v>1267.1980000000001</v>
      </c>
      <c r="CU2" s="61">
        <v>821.05695000000003</v>
      </c>
      <c r="CV2" s="61">
        <v>415.76607999999999</v>
      </c>
      <c r="CW2" s="61">
        <v>971.06730000000005</v>
      </c>
      <c r="CX2" s="61">
        <v>268.50934000000001</v>
      </c>
      <c r="CY2" s="61">
        <v>1413.8894</v>
      </c>
      <c r="CZ2" s="61">
        <v>742.41750000000002</v>
      </c>
      <c r="DA2" s="61">
        <v>1952.1487999999999</v>
      </c>
      <c r="DB2" s="61">
        <v>1617.9670000000001</v>
      </c>
      <c r="DC2" s="61">
        <v>2990.8552</v>
      </c>
      <c r="DD2" s="61">
        <v>5267.7539999999999</v>
      </c>
      <c r="DE2" s="61">
        <v>1061.9641999999999</v>
      </c>
      <c r="DF2" s="61">
        <v>1819.4583</v>
      </c>
      <c r="DG2" s="61">
        <v>1187.2723000000001</v>
      </c>
      <c r="DH2" s="61">
        <v>55.499569999999999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29.186389999999999</v>
      </c>
      <c r="B6">
        <f>BB2</f>
        <v>7.295388</v>
      </c>
      <c r="C6">
        <f>BC2</f>
        <v>9.7355929999999997</v>
      </c>
      <c r="D6">
        <f>BD2</f>
        <v>12.137224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26609</v>
      </c>
      <c r="C2" s="56">
        <f ca="1">YEAR(TODAY())-YEAR(B2)+IF(TODAY()&gt;=DATE(YEAR(TODAY()),MONTH(B2),DAY(B2)),0,-1)</f>
        <v>47</v>
      </c>
      <c r="E2" s="52">
        <v>156.1</v>
      </c>
      <c r="F2" s="53" t="s">
        <v>39</v>
      </c>
      <c r="G2" s="52">
        <v>43.2</v>
      </c>
      <c r="H2" s="51" t="s">
        <v>41</v>
      </c>
      <c r="I2" s="72">
        <f>ROUND(G3/E3^2,1)</f>
        <v>17.7</v>
      </c>
    </row>
    <row r="3" spans="1:9" x14ac:dyDescent="0.3">
      <c r="E3" s="51">
        <f>E2/100</f>
        <v>1.5609999999999999</v>
      </c>
      <c r="F3" s="51" t="s">
        <v>40</v>
      </c>
      <c r="G3" s="51">
        <f>G2</f>
        <v>43.2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43984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이수현, ID : H1900233)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06월 03일 13:12:34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topLeftCell="A22" zoomScaleNormal="100" zoomScaleSheetLayoutView="100" zoomScalePageLayoutView="10" workbookViewId="0">
      <selection activeCell="R49" sqref="R4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311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43984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47</v>
      </c>
      <c r="G12" s="94"/>
      <c r="H12" s="94"/>
      <c r="I12" s="94"/>
      <c r="K12" s="123">
        <f>'개인정보 및 신체계측 입력'!E2</f>
        <v>156.1</v>
      </c>
      <c r="L12" s="124"/>
      <c r="M12" s="117">
        <f>'개인정보 및 신체계측 입력'!G2</f>
        <v>43.2</v>
      </c>
      <c r="N12" s="118"/>
      <c r="O12" s="113" t="s">
        <v>271</v>
      </c>
      <c r="P12" s="107"/>
      <c r="Q12" s="90">
        <f>'개인정보 및 신체계측 입력'!I2</f>
        <v>17.7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이수현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68.561999999999998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13.755000000000001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17.683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0.6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0.8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1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20.6</v>
      </c>
      <c r="L71" s="36" t="s">
        <v>53</v>
      </c>
      <c r="M71" s="36">
        <f>ROUND('DRIs DATA'!K8,1)</f>
        <v>4.5999999999999996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71.510000000000005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139.75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107.04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78.72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39.99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241.47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119.25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1900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2020-06-03T06:03:48Z</cp:lastPrinted>
  <dcterms:created xsi:type="dcterms:W3CDTF">2015-06-13T08:19:18Z</dcterms:created>
  <dcterms:modified xsi:type="dcterms:W3CDTF">2020-06-03T06:03:53Z</dcterms:modified>
</cp:coreProperties>
</file>