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O68" i="7" s="1"/>
  <c r="A6" i="5"/>
  <c r="M68" i="7" l="1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<sst xmlns="http://schemas.openxmlformats.org/spreadsheetml/2006/main" count="692" uniqueCount="365">
  <si>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</si>
  <si>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</si>
  <si>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</si>
  <si>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</si>
  <si>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</si>
  <si>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</si>
  <si>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</si>
  <si>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</si>
  <si>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</si>
  <si>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</si>
  <si>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</si>
  <si>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</si>
  <si>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</si>
  <si>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</si>
  <si>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</si>
  <si>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</si>
  <si>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</si>
  <si>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</si>
  <si>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</si>
  <si>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</si>
  <si>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</si>
  <si>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</si>
  <si>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</si>
  <si>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</si>
  <si>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</si>
  <si>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</si>
  <si>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</si>
  <si>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</si>
  <si>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</si>
  <si>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</si>
  <si>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</si>
  <si>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</si>
  <si>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</si>
  <si>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</si>
  <si>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</si>
  <si>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</si>
  <si>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</si>
  <si>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</si>
  <si>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</si>
  <si>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</si>
  <si>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</si>
  <si>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</si>
  <si>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</si>
  <si>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</si>
  <si>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</si>
  <si>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</si>
  <si>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</si>
  <si>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</si>
  <si>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</si>
  <si>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</si>
  <si>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</si>
  <si>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</si>
  <si>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</si>
  <si>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</si>
  <si>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</si>
  <si>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</si>
  <si>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</si>
  <si>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</si>
  <si>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</si>
  <si>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</si>
  <si>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</si>
  <si>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</si>
  <si>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</si>
  <si>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</si>
  <si>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</si>
  <si>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</si>
  <si>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</si>
  <si>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</si>
  <si>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</si>
  <si>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</si>
  <si>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</si>
  <si>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</si>
  <si>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</si>
  <si>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</si>
  <si>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</si>
  <si>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</si>
  <si>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</si>
  <si>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</si>
  <si>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</si>
  <si>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</si>
  <si>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</si>
  <si>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</si>
  <si>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</si>
  <si>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</si>
  <si>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</si>
  <si>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</si>
  <si>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</si>
  <si>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</si>
  <si>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</si>
  <si>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</si>
  <si>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</si>
  <si>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</si>
  <si>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</si>
  <si>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</si>
  <si>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</si>
  <si>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</si>
  <si>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</si>
  <si>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</si>
  <si>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</si>
  <si>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</si>
  <si>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</si>
  <si>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</si>
  <si>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</si>
  <si>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</si>
  <si>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</si>
  <si>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</si>
  <si>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</si>
  <si>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</si>
  <si>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</si>
  <si>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</si>
  <si>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</si>
  <si>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</si>
  <si>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</si>
  <si>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</si>
  <si>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</si>
  <si>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</si>
  <si>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</si>
  <si>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</si>
  <si>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</si>
  <si>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</si>
  <si>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</si>
  <si>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</si>
  <si>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</si>
  <si>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</si>
  <si>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</si>
  <si>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</si>
  <si>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</si>
  <si>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</si>
  <si>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</si>
  <si>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</si>
  <si>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</si>
  <si>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</si>
  <si>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</si>
  <si>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</si>
  <si>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</si>
  <si>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</si>
  <si>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</si>
  <si>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</si>
  <si>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</si>
  <si>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</si>
  <si>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</si>
  <si>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</si>
  <si>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</si>
  <si>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</si>
  <si>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</si>
  <si>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</si>
  <si>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</si>
  <si>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</si>
  <si>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</si>
  <si>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</si>
  <si>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</si>
  <si>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</si>
  <si>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</si>
  <si>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</si>
  <si>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</si>
  <si>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</si>
  <si>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</si>
  <si>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</si>
  <si>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</si>
  <si>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</si>
  <si>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</si>
  <si>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</si>
  <si>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</si>
  <si>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</si>
  <si>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</si>
  <si>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</si>
  <si>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</si>
  <si>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</si>
  <si>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</si>
  <si>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</si>
  <si>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</si>
  <si>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</si>
  <si>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</si>
  <si>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</si>
  <si>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</si>
  <si>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</si>
  <si>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</si>
  <si>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</si>
  <si>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</si>
  <si>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</si>
  <si>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</si>
  <si>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</si>
  <si>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</si>
  <si>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</si>
  <si>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</si>
  <si>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</si>
  <si>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</si>
  <si>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</si>
  <si>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</si>
  <si>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</si>
  <si>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</si>
  <si>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</si>
  <si>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</si>
  <si>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</si>
  <si>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</si>
  <si>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</si>
  <si>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</si>
  <si>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</si>
  <si>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</si>
  <si>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</si>
  <si>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</si>
  <si>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</si>
  <si>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</si>
  <si>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</si>
  <si>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</si>
  <si>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</si>
  <si>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</si>
  <si>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</si>
  <si>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</si>
  <si>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</si>
  <si>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</si>
  <si>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</si>
  <si>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</si>
  <si>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</si>
  <si>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</si>
  <si>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</si>
  <si>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</si>
  <si>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</si>
  <si>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</si>
  <si>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</si>
  <si>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</si>
  <si>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</si>
  <si>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</si>
  <si>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</si>
  <si>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</si>
  <si>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</si>
  <si>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</si>
  <si>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</si>
  <si>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</si>
  <si>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</si>
  <si>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</si>
  <si>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</si>
  <si>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</si>
  <si>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</si>
  <si>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</si>
  <si>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</si>
  <si>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</si>
  <si>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</si>
  <si>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</si>
  <si>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</si>
  <si>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</si>
  <si>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</si>
  <si>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</si>
  <si>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</si>
  <si>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</si>
  <si>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</si>
  <si>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</si>
  <si>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</si>
  <si>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</si>
  <si>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</si>
  <si>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</si>
  <si>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</si>
  <si>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</si>
  <si>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</si>
  <si>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</si>
  <si>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</si>
  <si>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</si>
  <si>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</si>
  <si>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</si>
  <si>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</si>
  <si>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</si>
  <si>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</si>
  <si>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</si>
  <si>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</si>
  <si>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</si>
  <si>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</si>
  <si>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</si>
  <si>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</si>
  <si>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</si>
  <si>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</si>
  <si>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</si>
  <si>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</si>
  <si>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</si>
  <si>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</si>
  <si>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</si>
  <si>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</si>
  <si>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</si>
  <si>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</si>
  <si>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</si>
  <si>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</si>
  <si>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</si>
  <si>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</si>
  <si>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</si>
  <si>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</si>
  <si>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</si>
  <si>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</si>
  <si>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</si>
  <si>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</si>
  <si>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</si>
  <si>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</si>
  <si>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</si>
  <si>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</si>
  <si>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</si>
  <si>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</si>
  <si>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</si>
  <si>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</si>
  <si>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</si>
  <si>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</si>
  <si>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</si>
  <si>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</si>
  <si>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</si>
  <si>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</si>
  <si>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윤석주, ID : H1900234)</t>
  </si>
  <si>
    <t>출력시각</t>
    <phoneticPr fontId="1" type="noConversion"/>
  </si>
  <si>
    <t>2020년 06월 03일 13:20:53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</si>
  <si>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</si>
  <si>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</si>
  <si>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</si>
  <si>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</si>
  <si>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</si>
  <si>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</si>
  <si>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</si>
  <si>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</si>
  <si>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</si>
  <si>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</si>
  <si>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</si>
  <si>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</si>
  <si>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</si>
  <si>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</si>
  <si>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</si>
  <si>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</si>
  <si>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</si>
  <si>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</si>
  <si>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</si>
  <si>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</si>
  <si>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</si>
  <si>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</si>
  <si>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</si>
  <si>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</si>
  <si>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</si>
  <si>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</si>
  <si>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</si>
  <si>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</si>
  <si>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</si>
  <si>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</si>
  <si>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</si>
  <si>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</si>
  <si>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</si>
  <si>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</si>
  <si>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</si>
  <si>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</si>
  <si>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</si>
  <si>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</si>
  <si>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</si>
  <si>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</si>
  <si>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</si>
  <si>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</si>
  <si>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</si>
  <si>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</si>
  <si>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</si>
  <si>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</si>
  <si>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</si>
  <si>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</si>
  <si>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</si>
  <si>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</si>
  <si>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</si>
  <si>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</si>
  <si>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</si>
  <si>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</si>
  <si>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</si>
  <si>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</si>
  <si>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</si>
  <si>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상한섭취량</t>
    <phoneticPr fontId="1" type="noConversion"/>
  </si>
  <si>
    <t>H1900234</t>
  </si>
  <si>
    <t>윤석주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</si>
</sst>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47.513469999999998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938648"/>
        <c:axId val="172938256"/>
      </c:barChart>
      <c:catAx>
        <c:axId val="17293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938256"/>
        <c:crosses val="autoZero"/>
        <c:auto val="1"/>
        <c:lblAlgn val="ctr"/>
        <c:lblOffset val="100"/>
        <c:noMultiLvlLbl val="0"/>
      </c:catAx>
      <c:valAx>
        <c:axId val="17293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93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2.5536150000000002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44104"/>
        <c:axId val="440546064"/>
      </c:barChart>
      <c:catAx>
        <c:axId val="44054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46064"/>
        <c:crosses val="autoZero"/>
        <c:auto val="1"/>
        <c:lblAlgn val="ctr"/>
        <c:lblOffset val="100"/>
        <c:noMultiLvlLbl val="0"/>
      </c:catAx>
      <c:valAx>
        <c:axId val="44054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4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2.4582101999999999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40184"/>
        <c:axId val="440546456"/>
      </c:barChart>
      <c:catAx>
        <c:axId val="44054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46456"/>
        <c:crosses val="autoZero"/>
        <c:auto val="1"/>
        <c:lblAlgn val="ctr"/>
        <c:lblOffset val="100"/>
        <c:noMultiLvlLbl val="0"/>
      </c:catAx>
      <c:valAx>
        <c:axId val="440546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4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960.43744000000004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40576"/>
        <c:axId val="440540968"/>
      </c:barChart>
      <c:catAx>
        <c:axId val="44054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40968"/>
        <c:crosses val="autoZero"/>
        <c:auto val="1"/>
        <c:lblAlgn val="ctr"/>
        <c:lblOffset val="100"/>
        <c:noMultiLvlLbl val="0"/>
      </c:catAx>
      <c:valAx>
        <c:axId val="44054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4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2679.6475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41752"/>
        <c:axId val="440542144"/>
      </c:barChart>
      <c:catAx>
        <c:axId val="44054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42144"/>
        <c:crosses val="autoZero"/>
        <c:auto val="1"/>
        <c:lblAlgn val="ctr"/>
        <c:lblOffset val="100"/>
        <c:noMultiLvlLbl val="0"/>
      </c:catAx>
      <c:valAx>
        <c:axId val="4405421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4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248.78129999999999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912008"/>
        <c:axId val="440913576"/>
      </c:barChart>
      <c:catAx>
        <c:axId val="44091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913576"/>
        <c:crosses val="autoZero"/>
        <c:auto val="1"/>
        <c:lblAlgn val="ctr"/>
        <c:lblOffset val="100"/>
        <c:noMultiLvlLbl val="0"/>
      </c:catAx>
      <c:valAx>
        <c:axId val="440913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91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123.16298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915536"/>
        <c:axId val="440912792"/>
      </c:barChart>
      <c:catAx>
        <c:axId val="44091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912792"/>
        <c:crosses val="autoZero"/>
        <c:auto val="1"/>
        <c:lblAlgn val="ctr"/>
        <c:lblOffset val="100"/>
        <c:noMultiLvlLbl val="0"/>
      </c:catAx>
      <c:valAx>
        <c:axId val="44091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91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7.636393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910440"/>
        <c:axId val="440914752"/>
      </c:barChart>
      <c:catAx>
        <c:axId val="44091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914752"/>
        <c:crosses val="autoZero"/>
        <c:auto val="1"/>
        <c:lblAlgn val="ctr"/>
        <c:lblOffset val="100"/>
        <c:noMultiLvlLbl val="0"/>
      </c:catAx>
      <c:valAx>
        <c:axId val="440914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91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1013.9878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913968"/>
        <c:axId val="440908872"/>
      </c:barChart>
      <c:catAx>
        <c:axId val="44091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908872"/>
        <c:crosses val="autoZero"/>
        <c:auto val="1"/>
        <c:lblAlgn val="ctr"/>
        <c:lblOffset val="100"/>
        <c:noMultiLvlLbl val="0"/>
      </c:catAx>
      <c:valAx>
        <c:axId val="4409088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91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7.7913319999999994E-2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916320"/>
        <c:axId val="440909264"/>
      </c:barChart>
      <c:catAx>
        <c:axId val="44091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909264"/>
        <c:crosses val="autoZero"/>
        <c:auto val="1"/>
        <c:lblAlgn val="ctr"/>
        <c:lblOffset val="100"/>
        <c:noMultiLvlLbl val="0"/>
      </c:catAx>
      <c:valAx>
        <c:axId val="44090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91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2.4278759999999999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911224"/>
        <c:axId val="440911616"/>
      </c:barChart>
      <c:catAx>
        <c:axId val="44091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911616"/>
        <c:crosses val="autoZero"/>
        <c:auto val="1"/>
        <c:lblAlgn val="ctr"/>
        <c:lblOffset val="100"/>
        <c:noMultiLvlLbl val="0"/>
      </c:catAx>
      <c:valAx>
        <c:axId val="440911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91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20.289750999999999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936296"/>
        <c:axId val="172940608"/>
      </c:barChart>
      <c:catAx>
        <c:axId val="17293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940608"/>
        <c:crosses val="autoZero"/>
        <c:auto val="1"/>
        <c:lblAlgn val="ctr"/>
        <c:lblOffset val="100"/>
        <c:noMultiLvlLbl val="0"/>
      </c:catAx>
      <c:valAx>
        <c:axId val="172940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93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179.03738000000001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565168"/>
        <c:axId val="441569088"/>
      </c:barChart>
      <c:catAx>
        <c:axId val="44156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569088"/>
        <c:crosses val="autoZero"/>
        <c:auto val="1"/>
        <c:lblAlgn val="ctr"/>
        <c:lblOffset val="100"/>
        <c:noMultiLvlLbl val="0"/>
      </c:catAx>
      <c:valAx>
        <c:axId val="44156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56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52.455919999999999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567128"/>
        <c:axId val="441562424"/>
      </c:barChart>
      <c:catAx>
        <c:axId val="44156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562424"/>
        <c:crosses val="autoZero"/>
        <c:auto val="1"/>
        <c:lblAlgn val="ctr"/>
        <c:lblOffset val="100"/>
        <c:noMultiLvlLbl val="0"/>
      </c:catAx>
      <c:valAx>
        <c:axId val="44156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56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5.7859999999999996</c:v>
                </c:pt>
                <c:pt idx="1">
                  <c:v>11.965999999999999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1567520"/>
        <c:axId val="441568304"/>
      </c:barChart>
      <c:catAx>
        <c:axId val="44156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568304"/>
        <c:crosses val="autoZero"/>
        <c:auto val="1"/>
        <c:lblAlgn val="ctr"/>
        <c:lblOffset val="100"/>
        <c:noMultiLvlLbl val="0"/>
      </c:catAx>
      <c:valAx>
        <c:axId val="44156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56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9.1822490000000005</c:v>
                </c:pt>
                <c:pt idx="1">
                  <c:v>8.1733809999999991</c:v>
                </c:pt>
                <c:pt idx="2">
                  <c:v>6.0248860000000004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665.99760000000003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568696"/>
        <c:axId val="441562816"/>
      </c:barChart>
      <c:catAx>
        <c:axId val="44156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562816"/>
        <c:crosses val="autoZero"/>
        <c:auto val="1"/>
        <c:lblAlgn val="ctr"/>
        <c:lblOffset val="100"/>
        <c:noMultiLvlLbl val="0"/>
      </c:catAx>
      <c:valAx>
        <c:axId val="441562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56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13.293419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567912"/>
        <c:axId val="441564384"/>
      </c:barChart>
      <c:catAx>
        <c:axId val="44156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564384"/>
        <c:crosses val="autoZero"/>
        <c:auto val="1"/>
        <c:lblAlgn val="ctr"/>
        <c:lblOffset val="100"/>
        <c:noMultiLvlLbl val="0"/>
      </c:catAx>
      <c:valAx>
        <c:axId val="44156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56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73.001999999999995</c:v>
                </c:pt>
                <c:pt idx="1">
                  <c:v>10.656000000000001</c:v>
                </c:pt>
                <c:pt idx="2">
                  <c:v>16.343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1566736"/>
        <c:axId val="441562032"/>
      </c:barChart>
      <c:catAx>
        <c:axId val="44156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562032"/>
        <c:crosses val="autoZero"/>
        <c:auto val="1"/>
        <c:lblAlgn val="ctr"/>
        <c:lblOffset val="100"/>
        <c:noMultiLvlLbl val="0"/>
      </c:catAx>
      <c:valAx>
        <c:axId val="44156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56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1307.7778000000001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563992"/>
        <c:axId val="440912400"/>
      </c:barChart>
      <c:catAx>
        <c:axId val="44156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912400"/>
        <c:crosses val="autoZero"/>
        <c:auto val="1"/>
        <c:lblAlgn val="ctr"/>
        <c:lblOffset val="100"/>
        <c:noMultiLvlLbl val="0"/>
      </c:catAx>
      <c:valAx>
        <c:axId val="440912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56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127.21581999999999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208944"/>
        <c:axId val="442210904"/>
      </c:barChart>
      <c:catAx>
        <c:axId val="44220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210904"/>
        <c:crosses val="autoZero"/>
        <c:auto val="1"/>
        <c:lblAlgn val="ctr"/>
        <c:lblOffset val="100"/>
        <c:noMultiLvlLbl val="0"/>
      </c:catAx>
      <c:valAx>
        <c:axId val="442210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20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513.49785999999995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209728"/>
        <c:axId val="442206984"/>
      </c:barChart>
      <c:catAx>
        <c:axId val="44220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206984"/>
        <c:crosses val="autoZero"/>
        <c:auto val="1"/>
        <c:lblAlgn val="ctr"/>
        <c:lblOffset val="100"/>
        <c:noMultiLvlLbl val="0"/>
      </c:catAx>
      <c:valAx>
        <c:axId val="44220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20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3.8284733000000002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937472"/>
        <c:axId val="172937080"/>
      </c:barChart>
      <c:catAx>
        <c:axId val="17293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937080"/>
        <c:crosses val="autoZero"/>
        <c:auto val="1"/>
        <c:lblAlgn val="ctr"/>
        <c:lblOffset val="100"/>
        <c:noMultiLvlLbl val="0"/>
      </c:catAx>
      <c:valAx>
        <c:axId val="17293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93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3386.8013000000001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211296"/>
        <c:axId val="442211688"/>
      </c:barChart>
      <c:catAx>
        <c:axId val="44221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211688"/>
        <c:crosses val="autoZero"/>
        <c:auto val="1"/>
        <c:lblAlgn val="ctr"/>
        <c:lblOffset val="100"/>
        <c:noMultiLvlLbl val="0"/>
      </c:catAx>
      <c:valAx>
        <c:axId val="442211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21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11.258727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204240"/>
        <c:axId val="442204632"/>
      </c:barChart>
      <c:catAx>
        <c:axId val="44220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204632"/>
        <c:crosses val="autoZero"/>
        <c:auto val="1"/>
        <c:lblAlgn val="ctr"/>
        <c:lblOffset val="100"/>
        <c:noMultiLvlLbl val="0"/>
      </c:catAx>
      <c:valAx>
        <c:axId val="44220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20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1.2802057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205416"/>
        <c:axId val="442210120"/>
      </c:barChart>
      <c:catAx>
        <c:axId val="44220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210120"/>
        <c:crosses val="autoZero"/>
        <c:auto val="1"/>
        <c:lblAlgn val="ctr"/>
        <c:lblOffset val="100"/>
        <c:noMultiLvlLbl val="0"/>
      </c:catAx>
      <c:valAx>
        <c:axId val="44221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20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254.65799000000001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935512"/>
        <c:axId val="172939040"/>
      </c:barChart>
      <c:catAx>
        <c:axId val="17293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939040"/>
        <c:crosses val="autoZero"/>
        <c:auto val="1"/>
        <c:lblAlgn val="ctr"/>
        <c:lblOffset val="100"/>
        <c:noMultiLvlLbl val="0"/>
      </c:catAx>
      <c:valAx>
        <c:axId val="172939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93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1.3241586999999999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939824"/>
        <c:axId val="172935904"/>
      </c:barChart>
      <c:catAx>
        <c:axId val="17293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935904"/>
        <c:crosses val="autoZero"/>
        <c:auto val="1"/>
        <c:lblAlgn val="ctr"/>
        <c:lblOffset val="100"/>
        <c:noMultiLvlLbl val="0"/>
      </c:catAx>
      <c:valAx>
        <c:axId val="172935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93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12.650378999999999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939432"/>
        <c:axId val="172934336"/>
      </c:barChart>
      <c:catAx>
        <c:axId val="17293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934336"/>
        <c:crosses val="autoZero"/>
        <c:auto val="1"/>
        <c:lblAlgn val="ctr"/>
        <c:lblOffset val="100"/>
        <c:noMultiLvlLbl val="0"/>
      </c:catAx>
      <c:valAx>
        <c:axId val="17293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93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1.2802057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43320"/>
        <c:axId val="440539400"/>
      </c:barChart>
      <c:catAx>
        <c:axId val="44054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39400"/>
        <c:crosses val="autoZero"/>
        <c:auto val="1"/>
        <c:lblAlgn val="ctr"/>
        <c:lblOffset val="100"/>
        <c:noMultiLvlLbl val="0"/>
      </c:catAx>
      <c:valAx>
        <c:axId val="44053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4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504.31121999999999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42536"/>
        <c:axId val="440544888"/>
      </c:barChart>
      <c:catAx>
        <c:axId val="44054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44888"/>
        <c:crosses val="autoZero"/>
        <c:auto val="1"/>
        <c:lblAlgn val="ctr"/>
        <c:lblOffset val="100"/>
        <c:noMultiLvlLbl val="0"/>
      </c:catAx>
      <c:valAx>
        <c:axId val="44054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4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6.2548766000000002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43712"/>
        <c:axId val="440539792"/>
      </c:barChart>
      <c:catAx>
        <c:axId val="44054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39792"/>
        <c:crosses val="autoZero"/>
        <c:auto val="1"/>
        <c:lblAlgn val="ctr"/>
        <c:lblOffset val="100"/>
        <c:noMultiLvlLbl val="0"/>
      </c:catAx>
      <c:valAx>
        <c:axId val="44053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4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윤석주, ID : H1900234)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03일 13:20:53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1307.7778000000001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47.513469999999998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20.289750999999999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73.001999999999995</v>
      </c>
      <c r="G8" s="59">
        <f>'DRIs DATA 입력'!G8</f>
        <v>10.656000000000001</v>
      </c>
      <c r="H8" s="59">
        <f>'DRIs DATA 입력'!H8</f>
        <v>16.343</v>
      </c>
      <c r="I8" s="46"/>
      <c r="J8" s="59" t="s">
        <v>216</v>
      </c>
      <c r="K8" s="59">
        <f>'DRIs DATA 입력'!K8</f>
        <v>5.7859999999999996</v>
      </c>
      <c r="L8" s="59">
        <f>'DRIs DATA 입력'!L8</f>
        <v>11.965999999999999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665.99760000000003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13.293419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3.8284733000000002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254.65799000000001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127.21581999999999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1.2418263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1.3241586999999999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12.650378999999999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1.2802057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504.31121999999999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6.2548766000000002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2.5536150000000002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2.4582101999999999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513.49785999999995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960.43744000000004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3386.8013000000001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2679.6475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248.78129999999999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123.16298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11.258727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7.636393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1013.9878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7.7913319999999994E-2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2.4278759999999999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179.03738000000001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52.455919999999999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8" sqref="H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301</v>
      </c>
      <c r="B1" s="61" t="s">
        <v>302</v>
      </c>
      <c r="G1" s="62" t="s">
        <v>303</v>
      </c>
      <c r="H1" s="61" t="s">
        <v>304</v>
      </c>
    </row>
    <row r="3" spans="1:27" x14ac:dyDescent="0.3">
      <c r="A3" s="68" t="s">
        <v>305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306</v>
      </c>
      <c r="B4" s="67"/>
      <c r="C4" s="67"/>
      <c r="E4" s="69" t="s">
        <v>307</v>
      </c>
      <c r="F4" s="70"/>
      <c r="G4" s="70"/>
      <c r="H4" s="71"/>
      <c r="J4" s="69" t="s">
        <v>308</v>
      </c>
      <c r="K4" s="70"/>
      <c r="L4" s="71"/>
      <c r="N4" s="67" t="s">
        <v>309</v>
      </c>
      <c r="O4" s="67"/>
      <c r="P4" s="67"/>
      <c r="Q4" s="67"/>
      <c r="R4" s="67"/>
      <c r="S4" s="67"/>
      <c r="U4" s="67" t="s">
        <v>310</v>
      </c>
      <c r="V4" s="67"/>
      <c r="W4" s="67"/>
      <c r="X4" s="67"/>
      <c r="Y4" s="67"/>
      <c r="Z4" s="67"/>
    </row>
    <row r="5" spans="1:27" x14ac:dyDescent="0.3">
      <c r="A5" s="65"/>
      <c r="B5" s="65" t="s">
        <v>311</v>
      </c>
      <c r="C5" s="65" t="s">
        <v>312</v>
      </c>
      <c r="E5" s="65"/>
      <c r="F5" s="65" t="s">
        <v>313</v>
      </c>
      <c r="G5" s="65" t="s">
        <v>314</v>
      </c>
      <c r="H5" s="65" t="s">
        <v>315</v>
      </c>
      <c r="J5" s="65"/>
      <c r="K5" s="65" t="s">
        <v>316</v>
      </c>
      <c r="L5" s="65" t="s">
        <v>317</v>
      </c>
      <c r="N5" s="65"/>
      <c r="O5" s="65" t="s">
        <v>318</v>
      </c>
      <c r="P5" s="65" t="s">
        <v>319</v>
      </c>
      <c r="Q5" s="65" t="s">
        <v>320</v>
      </c>
      <c r="R5" s="65" t="s">
        <v>321</v>
      </c>
      <c r="S5" s="65" t="s">
        <v>322</v>
      </c>
      <c r="U5" s="65"/>
      <c r="V5" s="65" t="s">
        <v>323</v>
      </c>
      <c r="W5" s="65" t="s">
        <v>324</v>
      </c>
      <c r="X5" s="65" t="s">
        <v>325</v>
      </c>
      <c r="Y5" s="65" t="s">
        <v>326</v>
      </c>
      <c r="Z5" s="65" t="s">
        <v>327</v>
      </c>
    </row>
    <row r="6" spans="1:27" x14ac:dyDescent="0.3">
      <c r="A6" s="65" t="s">
        <v>328</v>
      </c>
      <c r="B6" s="65">
        <v>2200</v>
      </c>
      <c r="C6" s="65">
        <v>1307.7778000000001</v>
      </c>
      <c r="E6" s="65" t="s">
        <v>329</v>
      </c>
      <c r="F6" s="65">
        <v>55</v>
      </c>
      <c r="G6" s="65">
        <v>15</v>
      </c>
      <c r="H6" s="65">
        <v>7</v>
      </c>
      <c r="J6" s="65" t="s">
        <v>330</v>
      </c>
      <c r="K6" s="65">
        <v>0.1</v>
      </c>
      <c r="L6" s="65">
        <v>4</v>
      </c>
      <c r="N6" s="65" t="s">
        <v>331</v>
      </c>
      <c r="O6" s="65">
        <v>50</v>
      </c>
      <c r="P6" s="65">
        <v>60</v>
      </c>
      <c r="Q6" s="65">
        <v>0</v>
      </c>
      <c r="R6" s="65">
        <v>0</v>
      </c>
      <c r="S6" s="65">
        <v>47.513469999999998</v>
      </c>
      <c r="U6" s="65" t="s">
        <v>332</v>
      </c>
      <c r="V6" s="65">
        <v>0</v>
      </c>
      <c r="W6" s="65">
        <v>0</v>
      </c>
      <c r="X6" s="65">
        <v>25</v>
      </c>
      <c r="Y6" s="65">
        <v>0</v>
      </c>
      <c r="Z6" s="65">
        <v>20.289750999999999</v>
      </c>
    </row>
    <row r="7" spans="1:27" x14ac:dyDescent="0.3">
      <c r="E7" s="65" t="s">
        <v>333</v>
      </c>
      <c r="F7" s="65">
        <v>65</v>
      </c>
      <c r="G7" s="65">
        <v>30</v>
      </c>
      <c r="H7" s="65">
        <v>20</v>
      </c>
      <c r="J7" s="65" t="s">
        <v>334</v>
      </c>
      <c r="K7" s="65">
        <v>1</v>
      </c>
      <c r="L7" s="65">
        <v>10</v>
      </c>
    </row>
    <row r="8" spans="1:27" x14ac:dyDescent="0.3">
      <c r="E8" s="65" t="s">
        <v>335</v>
      </c>
      <c r="F8" s="65">
        <v>73.001999999999995</v>
      </c>
      <c r="G8" s="65">
        <v>10.656000000000001</v>
      </c>
      <c r="H8" s="65">
        <v>16.343</v>
      </c>
      <c r="J8" s="65" t="s">
        <v>336</v>
      </c>
      <c r="K8" s="65">
        <v>5.7859999999999996</v>
      </c>
      <c r="L8" s="65">
        <v>11.965999999999999</v>
      </c>
    </row>
    <row r="13" spans="1:27" x14ac:dyDescent="0.3">
      <c r="A13" s="66" t="s">
        <v>337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338</v>
      </c>
      <c r="B14" s="67"/>
      <c r="C14" s="67"/>
      <c r="D14" s="67"/>
      <c r="E14" s="67"/>
      <c r="F14" s="67"/>
      <c r="H14" s="67" t="s">
        <v>339</v>
      </c>
      <c r="I14" s="67"/>
      <c r="J14" s="67"/>
      <c r="K14" s="67"/>
      <c r="L14" s="67"/>
      <c r="M14" s="67"/>
      <c r="O14" s="67" t="s">
        <v>340</v>
      </c>
      <c r="P14" s="67"/>
      <c r="Q14" s="67"/>
      <c r="R14" s="67"/>
      <c r="S14" s="67"/>
      <c r="T14" s="67"/>
      <c r="V14" s="67" t="s">
        <v>341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323</v>
      </c>
      <c r="C15" s="65" t="s">
        <v>324</v>
      </c>
      <c r="D15" s="65" t="s">
        <v>325</v>
      </c>
      <c r="E15" s="65" t="s">
        <v>342</v>
      </c>
      <c r="F15" s="65" t="s">
        <v>322</v>
      </c>
      <c r="H15" s="65"/>
      <c r="I15" s="65" t="s">
        <v>318</v>
      </c>
      <c r="J15" s="65" t="s">
        <v>324</v>
      </c>
      <c r="K15" s="65" t="s">
        <v>320</v>
      </c>
      <c r="L15" s="65" t="s">
        <v>321</v>
      </c>
      <c r="M15" s="65" t="s">
        <v>343</v>
      </c>
      <c r="O15" s="65"/>
      <c r="P15" s="65" t="s">
        <v>344</v>
      </c>
      <c r="Q15" s="65" t="s">
        <v>345</v>
      </c>
      <c r="R15" s="65" t="s">
        <v>346</v>
      </c>
      <c r="S15" s="65" t="s">
        <v>342</v>
      </c>
      <c r="T15" s="65" t="s">
        <v>327</v>
      </c>
      <c r="V15" s="65"/>
      <c r="W15" s="65" t="s">
        <v>347</v>
      </c>
      <c r="X15" s="65" t="s">
        <v>345</v>
      </c>
      <c r="Y15" s="65" t="s">
        <v>320</v>
      </c>
      <c r="Z15" s="65" t="s">
        <v>326</v>
      </c>
      <c r="AA15" s="65" t="s">
        <v>322</v>
      </c>
    </row>
    <row r="16" spans="1:27" x14ac:dyDescent="0.3">
      <c r="A16" s="65" t="s">
        <v>348</v>
      </c>
      <c r="B16" s="65">
        <v>530</v>
      </c>
      <c r="C16" s="65">
        <v>750</v>
      </c>
      <c r="D16" s="65">
        <v>0</v>
      </c>
      <c r="E16" s="65">
        <v>3000</v>
      </c>
      <c r="F16" s="65">
        <v>665.99760000000003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13.293419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3.8284733000000002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254.65799000000001</v>
      </c>
    </row>
    <row r="23" spans="1:62" x14ac:dyDescent="0.3">
      <c r="A23" s="66" t="s">
        <v>349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350</v>
      </c>
      <c r="B24" s="67"/>
      <c r="C24" s="67"/>
      <c r="D24" s="67"/>
      <c r="E24" s="67"/>
      <c r="F24" s="67"/>
      <c r="H24" s="67" t="s">
        <v>351</v>
      </c>
      <c r="I24" s="67"/>
      <c r="J24" s="67"/>
      <c r="K24" s="67"/>
      <c r="L24" s="67"/>
      <c r="M24" s="67"/>
      <c r="O24" s="67" t="s">
        <v>352</v>
      </c>
      <c r="P24" s="67"/>
      <c r="Q24" s="67"/>
      <c r="R24" s="67"/>
      <c r="S24" s="67"/>
      <c r="T24" s="67"/>
      <c r="V24" s="67" t="s">
        <v>353</v>
      </c>
      <c r="W24" s="67"/>
      <c r="X24" s="67"/>
      <c r="Y24" s="67"/>
      <c r="Z24" s="67"/>
      <c r="AA24" s="67"/>
      <c r="AC24" s="67" t="s">
        <v>354</v>
      </c>
      <c r="AD24" s="67"/>
      <c r="AE24" s="67"/>
      <c r="AF24" s="67"/>
      <c r="AG24" s="67"/>
      <c r="AH24" s="67"/>
      <c r="AJ24" s="67" t="s">
        <v>355</v>
      </c>
      <c r="AK24" s="67"/>
      <c r="AL24" s="67"/>
      <c r="AM24" s="67"/>
      <c r="AN24" s="67"/>
      <c r="AO24" s="67"/>
      <c r="AQ24" s="67" t="s">
        <v>356</v>
      </c>
      <c r="AR24" s="67"/>
      <c r="AS24" s="67"/>
      <c r="AT24" s="67"/>
      <c r="AU24" s="67"/>
      <c r="AV24" s="67"/>
      <c r="AX24" s="67" t="s">
        <v>357</v>
      </c>
      <c r="AY24" s="67"/>
      <c r="AZ24" s="67"/>
      <c r="BA24" s="67"/>
      <c r="BB24" s="67"/>
      <c r="BC24" s="67"/>
      <c r="BE24" s="67" t="s">
        <v>358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318</v>
      </c>
      <c r="C25" s="65" t="s">
        <v>345</v>
      </c>
      <c r="D25" s="65" t="s">
        <v>359</v>
      </c>
      <c r="E25" s="65" t="s">
        <v>360</v>
      </c>
      <c r="F25" s="65" t="s">
        <v>322</v>
      </c>
      <c r="H25" s="65"/>
      <c r="I25" s="65" t="s">
        <v>361</v>
      </c>
      <c r="J25" s="65" t="s">
        <v>345</v>
      </c>
      <c r="K25" s="65" t="s">
        <v>325</v>
      </c>
      <c r="L25" s="65" t="s">
        <v>362</v>
      </c>
      <c r="M25" s="65" t="s">
        <v>322</v>
      </c>
      <c r="O25" s="65"/>
      <c r="P25" s="65" t="s">
        <v>323</v>
      </c>
      <c r="Q25" s="65" t="s">
        <v>324</v>
      </c>
      <c r="R25" s="65" t="s">
        <v>325</v>
      </c>
      <c r="S25" s="65" t="s">
        <v>342</v>
      </c>
      <c r="T25" s="65" t="s">
        <v>327</v>
      </c>
      <c r="V25" s="65"/>
      <c r="W25" s="65" t="s">
        <v>276</v>
      </c>
      <c r="X25" s="65" t="s">
        <v>277</v>
      </c>
      <c r="Y25" s="65" t="s">
        <v>278</v>
      </c>
      <c r="Z25" s="65" t="s">
        <v>279</v>
      </c>
      <c r="AA25" s="65" t="s">
        <v>275</v>
      </c>
      <c r="AC25" s="65"/>
      <c r="AD25" s="65" t="s">
        <v>276</v>
      </c>
      <c r="AE25" s="65" t="s">
        <v>277</v>
      </c>
      <c r="AF25" s="65" t="s">
        <v>278</v>
      </c>
      <c r="AG25" s="65" t="s">
        <v>279</v>
      </c>
      <c r="AH25" s="65" t="s">
        <v>275</v>
      </c>
      <c r="AJ25" s="65"/>
      <c r="AK25" s="65" t="s">
        <v>276</v>
      </c>
      <c r="AL25" s="65" t="s">
        <v>277</v>
      </c>
      <c r="AM25" s="65" t="s">
        <v>278</v>
      </c>
      <c r="AN25" s="65" t="s">
        <v>279</v>
      </c>
      <c r="AO25" s="65" t="s">
        <v>275</v>
      </c>
      <c r="AQ25" s="65"/>
      <c r="AR25" s="65" t="s">
        <v>276</v>
      </c>
      <c r="AS25" s="65" t="s">
        <v>277</v>
      </c>
      <c r="AT25" s="65" t="s">
        <v>278</v>
      </c>
      <c r="AU25" s="65" t="s">
        <v>279</v>
      </c>
      <c r="AV25" s="65" t="s">
        <v>275</v>
      </c>
      <c r="AX25" s="65"/>
      <c r="AY25" s="65" t="s">
        <v>276</v>
      </c>
      <c r="AZ25" s="65" t="s">
        <v>277</v>
      </c>
      <c r="BA25" s="65" t="s">
        <v>278</v>
      </c>
      <c r="BB25" s="65" t="s">
        <v>279</v>
      </c>
      <c r="BC25" s="65" t="s">
        <v>275</v>
      </c>
      <c r="BE25" s="65"/>
      <c r="BF25" s="65" t="s">
        <v>276</v>
      </c>
      <c r="BG25" s="65" t="s">
        <v>277</v>
      </c>
      <c r="BH25" s="65" t="s">
        <v>278</v>
      </c>
      <c r="BI25" s="65" t="s">
        <v>279</v>
      </c>
      <c r="BJ25" s="65" t="s">
        <v>275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127.21581999999999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1.2418263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1.3241586999999999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12.650378999999999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1.2802057</v>
      </c>
      <c r="AJ26" s="65" t="s">
        <v>280</v>
      </c>
      <c r="AK26" s="65">
        <v>320</v>
      </c>
      <c r="AL26" s="65">
        <v>400</v>
      </c>
      <c r="AM26" s="65">
        <v>0</v>
      </c>
      <c r="AN26" s="65">
        <v>1000</v>
      </c>
      <c r="AO26" s="65">
        <v>504.31121999999999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6.2548766000000002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2.5536150000000002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2.4582101999999999</v>
      </c>
    </row>
    <row r="33" spans="1:68" x14ac:dyDescent="0.3">
      <c r="A33" s="66" t="s">
        <v>281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282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283</v>
      </c>
      <c r="W34" s="67"/>
      <c r="X34" s="67"/>
      <c r="Y34" s="67"/>
      <c r="Z34" s="67"/>
      <c r="AA34" s="67"/>
      <c r="AC34" s="67" t="s">
        <v>284</v>
      </c>
      <c r="AD34" s="67"/>
      <c r="AE34" s="67"/>
      <c r="AF34" s="67"/>
      <c r="AG34" s="67"/>
      <c r="AH34" s="67"/>
      <c r="AJ34" s="67" t="s">
        <v>285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276</v>
      </c>
      <c r="C35" s="65" t="s">
        <v>277</v>
      </c>
      <c r="D35" s="65" t="s">
        <v>278</v>
      </c>
      <c r="E35" s="65" t="s">
        <v>279</v>
      </c>
      <c r="F35" s="65" t="s">
        <v>275</v>
      </c>
      <c r="H35" s="65"/>
      <c r="I35" s="65" t="s">
        <v>276</v>
      </c>
      <c r="J35" s="65" t="s">
        <v>277</v>
      </c>
      <c r="K35" s="65" t="s">
        <v>278</v>
      </c>
      <c r="L35" s="65" t="s">
        <v>279</v>
      </c>
      <c r="M35" s="65" t="s">
        <v>275</v>
      </c>
      <c r="O35" s="65"/>
      <c r="P35" s="65" t="s">
        <v>276</v>
      </c>
      <c r="Q35" s="65" t="s">
        <v>277</v>
      </c>
      <c r="R35" s="65" t="s">
        <v>278</v>
      </c>
      <c r="S35" s="65" t="s">
        <v>279</v>
      </c>
      <c r="T35" s="65" t="s">
        <v>275</v>
      </c>
      <c r="V35" s="65"/>
      <c r="W35" s="65" t="s">
        <v>276</v>
      </c>
      <c r="X35" s="65" t="s">
        <v>277</v>
      </c>
      <c r="Y35" s="65" t="s">
        <v>278</v>
      </c>
      <c r="Z35" s="65" t="s">
        <v>279</v>
      </c>
      <c r="AA35" s="65" t="s">
        <v>275</v>
      </c>
      <c r="AC35" s="65"/>
      <c r="AD35" s="65" t="s">
        <v>276</v>
      </c>
      <c r="AE35" s="65" t="s">
        <v>277</v>
      </c>
      <c r="AF35" s="65" t="s">
        <v>278</v>
      </c>
      <c r="AG35" s="65" t="s">
        <v>279</v>
      </c>
      <c r="AH35" s="65" t="s">
        <v>275</v>
      </c>
      <c r="AJ35" s="65"/>
      <c r="AK35" s="65" t="s">
        <v>276</v>
      </c>
      <c r="AL35" s="65" t="s">
        <v>277</v>
      </c>
      <c r="AM35" s="65" t="s">
        <v>278</v>
      </c>
      <c r="AN35" s="65" t="s">
        <v>279</v>
      </c>
      <c r="AO35" s="65" t="s">
        <v>275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513.49785999999995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960.43744000000004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3386.8013000000001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2679.6475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248.78129999999999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123.16298</v>
      </c>
    </row>
    <row r="43" spans="1:68" x14ac:dyDescent="0.3">
      <c r="A43" s="66" t="s">
        <v>286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287</v>
      </c>
      <c r="B44" s="67"/>
      <c r="C44" s="67"/>
      <c r="D44" s="67"/>
      <c r="E44" s="67"/>
      <c r="F44" s="67"/>
      <c r="H44" s="67" t="s">
        <v>288</v>
      </c>
      <c r="I44" s="67"/>
      <c r="J44" s="67"/>
      <c r="K44" s="67"/>
      <c r="L44" s="67"/>
      <c r="M44" s="67"/>
      <c r="O44" s="67" t="s">
        <v>289</v>
      </c>
      <c r="P44" s="67"/>
      <c r="Q44" s="67"/>
      <c r="R44" s="67"/>
      <c r="S44" s="67"/>
      <c r="T44" s="67"/>
      <c r="V44" s="67" t="s">
        <v>290</v>
      </c>
      <c r="W44" s="67"/>
      <c r="X44" s="67"/>
      <c r="Y44" s="67"/>
      <c r="Z44" s="67"/>
      <c r="AA44" s="67"/>
      <c r="AC44" s="67" t="s">
        <v>291</v>
      </c>
      <c r="AD44" s="67"/>
      <c r="AE44" s="67"/>
      <c r="AF44" s="67"/>
      <c r="AG44" s="67"/>
      <c r="AH44" s="67"/>
      <c r="AJ44" s="67" t="s">
        <v>292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294</v>
      </c>
      <c r="AY44" s="67"/>
      <c r="AZ44" s="67"/>
      <c r="BA44" s="67"/>
      <c r="BB44" s="67"/>
      <c r="BC44" s="67"/>
      <c r="BE44" s="67" t="s">
        <v>295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276</v>
      </c>
      <c r="C45" s="65" t="s">
        <v>277</v>
      </c>
      <c r="D45" s="65" t="s">
        <v>278</v>
      </c>
      <c r="E45" s="65" t="s">
        <v>279</v>
      </c>
      <c r="F45" s="65" t="s">
        <v>275</v>
      </c>
      <c r="H45" s="65"/>
      <c r="I45" s="65" t="s">
        <v>276</v>
      </c>
      <c r="J45" s="65" t="s">
        <v>277</v>
      </c>
      <c r="K45" s="65" t="s">
        <v>278</v>
      </c>
      <c r="L45" s="65" t="s">
        <v>279</v>
      </c>
      <c r="M45" s="65" t="s">
        <v>275</v>
      </c>
      <c r="O45" s="65"/>
      <c r="P45" s="65" t="s">
        <v>276</v>
      </c>
      <c r="Q45" s="65" t="s">
        <v>277</v>
      </c>
      <c r="R45" s="65" t="s">
        <v>278</v>
      </c>
      <c r="S45" s="65" t="s">
        <v>279</v>
      </c>
      <c r="T45" s="65" t="s">
        <v>275</v>
      </c>
      <c r="V45" s="65"/>
      <c r="W45" s="65" t="s">
        <v>276</v>
      </c>
      <c r="X45" s="65" t="s">
        <v>277</v>
      </c>
      <c r="Y45" s="65" t="s">
        <v>278</v>
      </c>
      <c r="Z45" s="65" t="s">
        <v>279</v>
      </c>
      <c r="AA45" s="65" t="s">
        <v>275</v>
      </c>
      <c r="AC45" s="65"/>
      <c r="AD45" s="65" t="s">
        <v>276</v>
      </c>
      <c r="AE45" s="65" t="s">
        <v>277</v>
      </c>
      <c r="AF45" s="65" t="s">
        <v>278</v>
      </c>
      <c r="AG45" s="65" t="s">
        <v>279</v>
      </c>
      <c r="AH45" s="65" t="s">
        <v>275</v>
      </c>
      <c r="AJ45" s="65"/>
      <c r="AK45" s="65" t="s">
        <v>276</v>
      </c>
      <c r="AL45" s="65" t="s">
        <v>277</v>
      </c>
      <c r="AM45" s="65" t="s">
        <v>278</v>
      </c>
      <c r="AN45" s="65" t="s">
        <v>279</v>
      </c>
      <c r="AO45" s="65" t="s">
        <v>275</v>
      </c>
      <c r="AQ45" s="65"/>
      <c r="AR45" s="65" t="s">
        <v>276</v>
      </c>
      <c r="AS45" s="65" t="s">
        <v>277</v>
      </c>
      <c r="AT45" s="65" t="s">
        <v>278</v>
      </c>
      <c r="AU45" s="65" t="s">
        <v>279</v>
      </c>
      <c r="AV45" s="65" t="s">
        <v>275</v>
      </c>
      <c r="AX45" s="65"/>
      <c r="AY45" s="65" t="s">
        <v>276</v>
      </c>
      <c r="AZ45" s="65" t="s">
        <v>277</v>
      </c>
      <c r="BA45" s="65" t="s">
        <v>278</v>
      </c>
      <c r="BB45" s="65" t="s">
        <v>279</v>
      </c>
      <c r="BC45" s="65" t="s">
        <v>275</v>
      </c>
      <c r="BE45" s="65"/>
      <c r="BF45" s="65" t="s">
        <v>276</v>
      </c>
      <c r="BG45" s="65" t="s">
        <v>277</v>
      </c>
      <c r="BH45" s="65" t="s">
        <v>278</v>
      </c>
      <c r="BI45" s="65" t="s">
        <v>279</v>
      </c>
      <c r="BJ45" s="65" t="s">
        <v>275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11.258727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7.636393</v>
      </c>
      <c r="O46" s="65" t="s">
        <v>296</v>
      </c>
      <c r="P46" s="65">
        <v>600</v>
      </c>
      <c r="Q46" s="65">
        <v>800</v>
      </c>
      <c r="R46" s="65">
        <v>0</v>
      </c>
      <c r="S46" s="65">
        <v>10000</v>
      </c>
      <c r="T46" s="65">
        <v>1013.9878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7.7913319999999994E-2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2.4278759999999999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179.03738000000001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52.455919999999999</v>
      </c>
      <c r="AX46" s="65" t="s">
        <v>297</v>
      </c>
      <c r="AY46" s="65"/>
      <c r="AZ46" s="65"/>
      <c r="BA46" s="65"/>
      <c r="BB46" s="65"/>
      <c r="BC46" s="65"/>
      <c r="BE46" s="65" t="s">
        <v>298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8" sqref="I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363</v>
      </c>
      <c r="B2" s="61" t="s">
        <v>364</v>
      </c>
      <c r="C2" s="61" t="s">
        <v>299</v>
      </c>
      <c r="D2" s="61">
        <v>50</v>
      </c>
      <c r="E2" s="61">
        <v>1307.7778000000001</v>
      </c>
      <c r="F2" s="61">
        <v>212.24121</v>
      </c>
      <c r="G2" s="61">
        <v>30.980149999999998</v>
      </c>
      <c r="H2" s="61">
        <v>15.198233999999999</v>
      </c>
      <c r="I2" s="61">
        <v>15.781917999999999</v>
      </c>
      <c r="J2" s="61">
        <v>47.513469999999998</v>
      </c>
      <c r="K2" s="61">
        <v>26.784465999999998</v>
      </c>
      <c r="L2" s="61">
        <v>20.729002000000001</v>
      </c>
      <c r="M2" s="61">
        <v>20.289750999999999</v>
      </c>
      <c r="N2" s="61">
        <v>1.8733009</v>
      </c>
      <c r="O2" s="61">
        <v>10.619256999999999</v>
      </c>
      <c r="P2" s="61">
        <v>906.10500000000002</v>
      </c>
      <c r="Q2" s="61">
        <v>17.597405999999999</v>
      </c>
      <c r="R2" s="61">
        <v>665.99760000000003</v>
      </c>
      <c r="S2" s="61">
        <v>126.045044</v>
      </c>
      <c r="T2" s="61">
        <v>6479.4242999999997</v>
      </c>
      <c r="U2" s="61">
        <v>3.8284733000000002</v>
      </c>
      <c r="V2" s="61">
        <v>13.293419</v>
      </c>
      <c r="W2" s="61">
        <v>254.65799000000001</v>
      </c>
      <c r="X2" s="61">
        <v>127.21581999999999</v>
      </c>
      <c r="Y2" s="61">
        <v>1.2418263</v>
      </c>
      <c r="Z2" s="61">
        <v>1.3241586999999999</v>
      </c>
      <c r="AA2" s="61">
        <v>12.650378999999999</v>
      </c>
      <c r="AB2" s="61">
        <v>1.2802057</v>
      </c>
      <c r="AC2" s="61">
        <v>504.31121999999999</v>
      </c>
      <c r="AD2" s="61">
        <v>6.2548766000000002</v>
      </c>
      <c r="AE2" s="61">
        <v>2.5536150000000002</v>
      </c>
      <c r="AF2" s="61">
        <v>2.4582101999999999</v>
      </c>
      <c r="AG2" s="61">
        <v>513.49785999999995</v>
      </c>
      <c r="AH2" s="61">
        <v>235.27420000000001</v>
      </c>
      <c r="AI2" s="61">
        <v>278.22363000000001</v>
      </c>
      <c r="AJ2" s="61">
        <v>960.43744000000004</v>
      </c>
      <c r="AK2" s="61">
        <v>3386.8013000000001</v>
      </c>
      <c r="AL2" s="61">
        <v>248.78129999999999</v>
      </c>
      <c r="AM2" s="61">
        <v>2679.6475</v>
      </c>
      <c r="AN2" s="61">
        <v>123.16298</v>
      </c>
      <c r="AO2" s="61">
        <v>11.258727</v>
      </c>
      <c r="AP2" s="61">
        <v>8.8824389999999998</v>
      </c>
      <c r="AQ2" s="61">
        <v>2.3762884</v>
      </c>
      <c r="AR2" s="61">
        <v>7.636393</v>
      </c>
      <c r="AS2" s="61">
        <v>1013.9878</v>
      </c>
      <c r="AT2" s="61">
        <v>7.7913319999999994E-2</v>
      </c>
      <c r="AU2" s="61">
        <v>2.4278759999999999</v>
      </c>
      <c r="AV2" s="61">
        <v>179.03738000000001</v>
      </c>
      <c r="AW2" s="61">
        <v>52.455919999999999</v>
      </c>
      <c r="AX2" s="61">
        <v>7.3956069999999999E-2</v>
      </c>
      <c r="AY2" s="61">
        <v>0.54217820000000005</v>
      </c>
      <c r="AZ2" s="61">
        <v>254.08681999999999</v>
      </c>
      <c r="BA2" s="61">
        <v>23.409136</v>
      </c>
      <c r="BB2" s="61">
        <v>9.1822490000000005</v>
      </c>
      <c r="BC2" s="61">
        <v>8.1733809999999991</v>
      </c>
      <c r="BD2" s="61">
        <v>6.0248860000000004</v>
      </c>
      <c r="BE2" s="61">
        <v>0.35508501999999997</v>
      </c>
      <c r="BF2" s="61">
        <v>1.8743467</v>
      </c>
      <c r="BG2" s="61">
        <v>4.5795576000000001E-4</v>
      </c>
      <c r="BH2" s="61">
        <v>5.1605959999999999E-2</v>
      </c>
      <c r="BI2" s="61">
        <v>3.8959812000000003E-2</v>
      </c>
      <c r="BJ2" s="61">
        <v>0.1207839</v>
      </c>
      <c r="BK2" s="61">
        <v>3.5227366999999997E-5</v>
      </c>
      <c r="BL2" s="61">
        <v>0.31046906000000002</v>
      </c>
      <c r="BM2" s="61">
        <v>2.525382</v>
      </c>
      <c r="BN2" s="61">
        <v>0.65493849999999998</v>
      </c>
      <c r="BO2" s="61">
        <v>39.858780000000003</v>
      </c>
      <c r="BP2" s="61">
        <v>6.6589165000000001</v>
      </c>
      <c r="BQ2" s="61">
        <v>14.530830999999999</v>
      </c>
      <c r="BR2" s="61">
        <v>48.543182000000002</v>
      </c>
      <c r="BS2" s="61">
        <v>16.360420000000001</v>
      </c>
      <c r="BT2" s="61">
        <v>7.454364</v>
      </c>
      <c r="BU2" s="61">
        <v>1.4364017E-2</v>
      </c>
      <c r="BV2" s="61">
        <v>6.5456172000000002E-3</v>
      </c>
      <c r="BW2" s="61">
        <v>0.51384425</v>
      </c>
      <c r="BX2" s="61">
        <v>0.69188844999999999</v>
      </c>
      <c r="BY2" s="61">
        <v>9.1632889999999995E-2</v>
      </c>
      <c r="BZ2" s="61">
        <v>8.6619384999999998E-4</v>
      </c>
      <c r="CA2" s="61">
        <v>0.75082819999999995</v>
      </c>
      <c r="CB2" s="61">
        <v>3.6204215000000001E-3</v>
      </c>
      <c r="CC2" s="61">
        <v>0.17850580999999999</v>
      </c>
      <c r="CD2" s="61">
        <v>0.33362412000000002</v>
      </c>
      <c r="CE2" s="61">
        <v>2.9814301000000001E-2</v>
      </c>
      <c r="CF2" s="61">
        <v>8.0091975999999995E-2</v>
      </c>
      <c r="CG2" s="61">
        <v>0</v>
      </c>
      <c r="CH2" s="61">
        <v>1.8907903E-2</v>
      </c>
      <c r="CI2" s="61">
        <v>6.3705669999999997E-3</v>
      </c>
      <c r="CJ2" s="61">
        <v>0.92386025000000005</v>
      </c>
      <c r="CK2" s="61">
        <v>6.3872729999999997E-3</v>
      </c>
      <c r="CL2" s="61">
        <v>0.38000202</v>
      </c>
      <c r="CM2" s="61">
        <v>2.1040008000000001</v>
      </c>
      <c r="CN2" s="61">
        <v>1251.1344999999999</v>
      </c>
      <c r="CO2" s="61">
        <v>2200.0084999999999</v>
      </c>
      <c r="CP2" s="61">
        <v>1087.8223</v>
      </c>
      <c r="CQ2" s="61">
        <v>466.37279999999998</v>
      </c>
      <c r="CR2" s="61">
        <v>207.39581000000001</v>
      </c>
      <c r="CS2" s="61">
        <v>331.97597999999999</v>
      </c>
      <c r="CT2" s="61">
        <v>1216.9280000000001</v>
      </c>
      <c r="CU2" s="61">
        <v>760.88544000000002</v>
      </c>
      <c r="CV2" s="61">
        <v>1092.7772</v>
      </c>
      <c r="CW2" s="61">
        <v>814.87040000000002</v>
      </c>
      <c r="CX2" s="61">
        <v>214.71080000000001</v>
      </c>
      <c r="CY2" s="61">
        <v>1626.6882000000001</v>
      </c>
      <c r="CZ2" s="61">
        <v>863.64570000000003</v>
      </c>
      <c r="DA2" s="61">
        <v>1574.2197000000001</v>
      </c>
      <c r="DB2" s="61">
        <v>1638.4167</v>
      </c>
      <c r="DC2" s="61">
        <v>2360.7664</v>
      </c>
      <c r="DD2" s="61">
        <v>4251.01</v>
      </c>
      <c r="DE2" s="61">
        <v>670.77355999999997</v>
      </c>
      <c r="DF2" s="61">
        <v>2269.0925000000002</v>
      </c>
      <c r="DG2" s="61">
        <v>904.00684000000001</v>
      </c>
      <c r="DH2" s="61">
        <v>21.355277999999998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23.409136</v>
      </c>
      <c r="B6">
        <f>BB2</f>
        <v>9.1822490000000005</v>
      </c>
      <c r="C6">
        <f>BC2</f>
        <v>8.1733809999999991</v>
      </c>
      <c r="D6">
        <f>BD2</f>
        <v>6.0248860000000004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25582</v>
      </c>
      <c r="C2" s="56">
        <f ca="1">YEAR(TODAY())-YEAR(B2)+IF(TODAY()&gt;=DATE(YEAR(TODAY()),MONTH(B2),DAY(B2)),0,-1)</f>
        <v>50</v>
      </c>
      <c r="E2" s="52">
        <v>168.3</v>
      </c>
      <c r="F2" s="53" t="s">
        <v>39</v>
      </c>
      <c r="G2" s="52">
        <v>79.400000000000006</v>
      </c>
      <c r="H2" s="51" t="s">
        <v>41</v>
      </c>
      <c r="I2" s="72">
        <f>ROUND(G3/E3^2,1)</f>
        <v>28</v>
      </c>
    </row>
    <row r="3" spans="1:9" x14ac:dyDescent="0.3">
      <c r="E3" s="51">
        <f>E2/100</f>
        <v>1.6830000000000001</v>
      </c>
      <c r="F3" s="51" t="s">
        <v>40</v>
      </c>
      <c r="G3" s="51">
        <f>G2</f>
        <v>79.400000000000006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43984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윤석주, ID : H1900234)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06월 03일 13:20:53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R49" sqref="R4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300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43984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50</v>
      </c>
      <c r="G12" s="94"/>
      <c r="H12" s="94"/>
      <c r="I12" s="94"/>
      <c r="K12" s="123">
        <f>'개인정보 및 신체계측 입력'!E2</f>
        <v>168.3</v>
      </c>
      <c r="L12" s="124"/>
      <c r="M12" s="117">
        <f>'개인정보 및 신체계측 입력'!G2</f>
        <v>79.400000000000006</v>
      </c>
      <c r="N12" s="118"/>
      <c r="O12" s="113" t="s">
        <v>271</v>
      </c>
      <c r="P12" s="107"/>
      <c r="Q12" s="90">
        <f>'개인정보 및 신체계측 입력'!I2</f>
        <v>28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윤석주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73.001999999999995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10.656000000000001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16.343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0.9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0.7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12</v>
      </c>
      <c r="L71" s="36" t="s">
        <v>53</v>
      </c>
      <c r="M71" s="36">
        <f>ROUND('DRIs DATA'!K8,1)</f>
        <v>5.8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88.8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110.78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127.22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85.35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64.19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225.79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112.59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2020-06-03T06:04:49Z</cp:lastPrinted>
  <dcterms:created xsi:type="dcterms:W3CDTF">2015-06-13T08:19:18Z</dcterms:created>
  <dcterms:modified xsi:type="dcterms:W3CDTF">2020-06-03T06:04:53Z</dcterms:modified>
</cp:coreProperties>
</file>