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<sst xmlns="http://schemas.openxmlformats.org/spreadsheetml/2006/main" count="692" uniqueCount="345">
  <si>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</si>
  <si>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</si>
  <si>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</si>
  <si>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</si>
  <si>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</si>
  <si>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</si>
  <si>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</si>
  <si>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</si>
  <si>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</si>
  <si>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</si>
  <si>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</si>
  <si>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</si>
  <si>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</si>
  <si>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</si>
  <si>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</si>
  <si>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</si>
  <si>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</si>
  <si>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</si>
  <si>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</si>
  <si>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</si>
  <si>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</si>
  <si>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</si>
  <si>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</si>
  <si>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</si>
  <si>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</si>
  <si>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</si>
  <si>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</si>
  <si>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</si>
  <si>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</si>
  <si>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</si>
  <si>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</si>
  <si>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</si>
  <si>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</si>
  <si>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</si>
  <si>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</si>
  <si>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</si>
  <si>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</si>
  <si>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</si>
  <si>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</si>
  <si>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</si>
  <si>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</si>
  <si>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</si>
  <si>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</si>
  <si>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</si>
  <si>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</si>
  <si>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</si>
  <si>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</si>
  <si>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</si>
  <si>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</si>
  <si>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</si>
  <si>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</si>
  <si>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</si>
  <si>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</si>
  <si>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</si>
  <si>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</si>
  <si>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</si>
  <si>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</si>
  <si>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</si>
  <si>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</si>
  <si>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</si>
  <si>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</si>
  <si>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</si>
  <si>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</si>
  <si>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</si>
  <si>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</si>
  <si>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</si>
  <si>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</si>
  <si>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</si>
  <si>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</si>
  <si>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</si>
  <si>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</si>
  <si>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</si>
  <si>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</si>
  <si>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</si>
  <si>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</si>
  <si>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</si>
  <si>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</si>
  <si>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</si>
  <si>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</si>
  <si>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</si>
  <si>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</si>
  <si>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</si>
  <si>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</si>
  <si>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</si>
  <si>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</si>
  <si>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</si>
  <si>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</si>
  <si>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</si>
  <si>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</si>
  <si>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</si>
  <si>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</si>
  <si>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</si>
  <si>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</si>
  <si>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</si>
  <si>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</si>
  <si>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</si>
  <si>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</si>
  <si>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</si>
  <si>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</si>
  <si>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</si>
  <si>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</si>
  <si>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</si>
  <si>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</si>
  <si>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</si>
  <si>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</si>
  <si>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</si>
  <si>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</si>
  <si>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</si>
  <si>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</si>
  <si>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</si>
  <si>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</si>
  <si>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</si>
  <si>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</si>
  <si>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</si>
  <si>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</si>
  <si>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</si>
  <si>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</si>
  <si>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</si>
  <si>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</si>
  <si>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</si>
  <si>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</si>
  <si>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</si>
  <si>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</si>
  <si>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</si>
  <si>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</si>
  <si>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</si>
  <si>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</si>
  <si>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</si>
  <si>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</si>
  <si>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</si>
  <si>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</si>
  <si>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</si>
  <si>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</si>
  <si>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</si>
  <si>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</si>
  <si>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</si>
  <si>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</si>
  <si>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</si>
  <si>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</si>
  <si>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</si>
  <si>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</si>
  <si>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</si>
  <si>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</si>
  <si>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</si>
  <si>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</si>
  <si>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</si>
  <si>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</si>
  <si>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</si>
  <si>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</si>
  <si>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</si>
  <si>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</si>
  <si>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</si>
  <si>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</si>
  <si>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</si>
  <si>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</si>
  <si>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</si>
  <si>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</si>
  <si>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</si>
  <si>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</si>
  <si>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</si>
  <si>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</si>
  <si>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</si>
  <si>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</si>
  <si>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</si>
  <si>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</si>
  <si>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</si>
  <si>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</si>
  <si>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</si>
  <si>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</si>
  <si>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</si>
  <si>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</si>
  <si>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</si>
  <si>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</si>
  <si>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</si>
  <si>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</si>
  <si>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</si>
  <si>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</si>
  <si>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</si>
  <si>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</si>
  <si>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</si>
  <si>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</si>
  <si>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</si>
  <si>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</si>
  <si>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</si>
  <si>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</si>
  <si>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</si>
  <si>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</si>
  <si>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</si>
  <si>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</si>
  <si>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</si>
  <si>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</si>
  <si>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</si>
  <si>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</si>
  <si>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</si>
  <si>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</si>
  <si>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</si>
  <si>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</si>
  <si>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</si>
  <si>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</si>
  <si>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</si>
  <si>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</si>
  <si>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</si>
  <si>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</si>
  <si>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</si>
  <si>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</si>
  <si>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</si>
  <si>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</si>
  <si>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</si>
  <si>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</si>
  <si>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</si>
  <si>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</si>
  <si>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</si>
  <si>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</si>
  <si>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</si>
  <si>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</si>
  <si>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</si>
  <si>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</si>
  <si>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</si>
  <si>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</si>
  <si>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</si>
  <si>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</si>
  <si>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</si>
  <si>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</si>
  <si>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</si>
  <si>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</si>
  <si>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</si>
  <si>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</si>
  <si>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</si>
  <si>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</si>
  <si>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</si>
  <si>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</si>
  <si>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</si>
  <si>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</si>
  <si>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</si>
  <si>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</si>
  <si>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</si>
  <si>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</si>
  <si>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</si>
  <si>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</si>
  <si>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</si>
  <si>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</si>
  <si>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</si>
  <si>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</si>
  <si>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</si>
  <si>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</si>
  <si>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</si>
  <si>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</si>
  <si>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</si>
  <si>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</si>
  <si>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</si>
  <si>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</si>
  <si>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</si>
  <si>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</si>
  <si>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</si>
  <si>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</si>
  <si>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</si>
  <si>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</si>
  <si>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</si>
  <si>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</si>
  <si>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</si>
  <si>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</si>
  <si>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</si>
  <si>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</si>
  <si>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</si>
  <si>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</si>
  <si>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</si>
  <si>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</si>
  <si>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</si>
  <si>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</si>
  <si>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</si>
  <si>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</si>
  <si>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</si>
  <si>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</si>
  <si>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</si>
  <si>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</si>
  <si>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</si>
  <si>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</si>
  <si>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</si>
  <si>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</si>
  <si>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</si>
  <si>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</si>
  <si>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</si>
  <si>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</si>
  <si>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</si>
  <si>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</si>
  <si>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</si>
  <si>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</si>
  <si>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</si>
  <si>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</si>
  <si>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</si>
  <si>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</si>
  <si>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</si>
  <si>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</si>
  <si>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</si>
  <si>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</si>
  <si>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</si>
  <si>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</si>
  <si>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</si>
  <si>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</si>
  <si>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</si>
  <si>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</si>
  <si>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</si>
  <si>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</si>
  <si>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</si>
  <si>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</si>
  <si>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</si>
  <si>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</si>
  <si>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</si>
  <si>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</si>
  <si>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</si>
  <si>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</si>
  <si>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이기성, ID : H1900239)</t>
  </si>
  <si>
    <t>출력시각</t>
    <phoneticPr fontId="1" type="noConversion"/>
  </si>
  <si>
    <t>2020년 06월 10일 10:20:40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</si>
  <si>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</si>
  <si>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</si>
  <si>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</si>
  <si>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</si>
  <si>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</si>
  <si>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</si>
  <si>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</si>
  <si>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</si>
  <si>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</si>
  <si>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</si>
  <si>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</si>
  <si>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</si>
  <si>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</si>
  <si>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</si>
  <si>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</si>
  <si>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</si>
  <si>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</si>
  <si>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</si>
  <si>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</si>
  <si>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</si>
  <si>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</si>
  <si>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</si>
  <si>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</si>
  <si>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</si>
  <si>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</si>
  <si>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</si>
  <si>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</si>
  <si>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</si>
  <si>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</si>
  <si>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H1900239</t>
  </si>
  <si>
    <t>이기성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</si>
</sst>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51.792682999999997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047600"/>
        <c:axId val="433053088"/>
      </c:barChart>
      <c:catAx>
        <c:axId val="4330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053088"/>
        <c:crosses val="autoZero"/>
        <c:auto val="1"/>
        <c:lblAlgn val="ctr"/>
        <c:lblOffset val="100"/>
        <c:noMultiLvlLbl val="0"/>
      </c:catAx>
      <c:valAx>
        <c:axId val="43305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04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1.5997102000000001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7448"/>
        <c:axId val="434205096"/>
      </c:barChart>
      <c:catAx>
        <c:axId val="4342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5096"/>
        <c:crosses val="autoZero"/>
        <c:auto val="1"/>
        <c:lblAlgn val="ctr"/>
        <c:lblOffset val="100"/>
        <c:noMultiLvlLbl val="0"/>
      </c:catAx>
      <c:valAx>
        <c:axId val="43420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1.0489626999999999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4688"/>
        <c:axId val="426449984"/>
      </c:barChart>
      <c:catAx>
        <c:axId val="4264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49984"/>
        <c:crosses val="autoZero"/>
        <c:auto val="1"/>
        <c:lblAlgn val="ctr"/>
        <c:lblOffset val="100"/>
        <c:noMultiLvlLbl val="0"/>
      </c:catAx>
      <c:valAx>
        <c:axId val="42644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803.27495999999996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3904"/>
        <c:axId val="426451552"/>
      </c:barChart>
      <c:catAx>
        <c:axId val="4264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1552"/>
        <c:crosses val="autoZero"/>
        <c:auto val="1"/>
        <c:lblAlgn val="ctr"/>
        <c:lblOffset val="100"/>
        <c:noMultiLvlLbl val="0"/>
      </c:catAx>
      <c:valAx>
        <c:axId val="42645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1647.8502000000001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2336"/>
        <c:axId val="426454296"/>
      </c:barChart>
      <c:catAx>
        <c:axId val="4264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4296"/>
        <c:crosses val="autoZero"/>
        <c:auto val="1"/>
        <c:lblAlgn val="ctr"/>
        <c:lblOffset val="100"/>
        <c:noMultiLvlLbl val="0"/>
      </c:catAx>
      <c:valAx>
        <c:axId val="426454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46.636726000000003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3512"/>
        <c:axId val="426457040"/>
      </c:barChart>
      <c:catAx>
        <c:axId val="4264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7040"/>
        <c:crosses val="autoZero"/>
        <c:auto val="1"/>
        <c:lblAlgn val="ctr"/>
        <c:lblOffset val="100"/>
        <c:noMultiLvlLbl val="0"/>
      </c:catAx>
      <c:valAx>
        <c:axId val="42645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80.248720000000006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5080"/>
        <c:axId val="426455472"/>
      </c:barChart>
      <c:catAx>
        <c:axId val="42645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5472"/>
        <c:crosses val="autoZero"/>
        <c:auto val="1"/>
        <c:lblAlgn val="ctr"/>
        <c:lblOffset val="100"/>
        <c:noMultiLvlLbl val="0"/>
      </c:catAx>
      <c:valAx>
        <c:axId val="42645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7.3461946999999999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1160"/>
        <c:axId val="426451944"/>
      </c:barChart>
      <c:catAx>
        <c:axId val="42645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1944"/>
        <c:crosses val="autoZero"/>
        <c:auto val="1"/>
        <c:lblAlgn val="ctr"/>
        <c:lblOffset val="100"/>
        <c:noMultiLvlLbl val="0"/>
      </c:catAx>
      <c:valAx>
        <c:axId val="42645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456.22561999999999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8448"/>
        <c:axId val="474338840"/>
      </c:barChart>
      <c:catAx>
        <c:axId val="47433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8840"/>
        <c:crosses val="autoZero"/>
        <c:auto val="1"/>
        <c:lblAlgn val="ctr"/>
        <c:lblOffset val="100"/>
        <c:noMultiLvlLbl val="0"/>
      </c:catAx>
      <c:valAx>
        <c:axId val="474338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9.0480340000000006E-2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6880"/>
        <c:axId val="474337272"/>
      </c:barChart>
      <c:catAx>
        <c:axId val="47433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7272"/>
        <c:crosses val="autoZero"/>
        <c:auto val="1"/>
        <c:lblAlgn val="ctr"/>
        <c:lblOffset val="100"/>
        <c:noMultiLvlLbl val="0"/>
      </c:catAx>
      <c:valAx>
        <c:axId val="47433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1.6675986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5704"/>
        <c:axId val="474336096"/>
      </c:barChart>
      <c:catAx>
        <c:axId val="47433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6096"/>
        <c:crosses val="autoZero"/>
        <c:auto val="1"/>
        <c:lblAlgn val="ctr"/>
        <c:lblOffset val="100"/>
        <c:noMultiLvlLbl val="0"/>
      </c:catAx>
      <c:valAx>
        <c:axId val="47433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10.773832000000001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052304"/>
        <c:axId val="433052696"/>
      </c:barChart>
      <c:catAx>
        <c:axId val="4330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052696"/>
        <c:crosses val="autoZero"/>
        <c:auto val="1"/>
        <c:lblAlgn val="ctr"/>
        <c:lblOffset val="100"/>
        <c:noMultiLvlLbl val="0"/>
      </c:catAx>
      <c:valAx>
        <c:axId val="43305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05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72.508125000000007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4920"/>
        <c:axId val="474340408"/>
      </c:barChart>
      <c:catAx>
        <c:axId val="4743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40408"/>
        <c:crosses val="autoZero"/>
        <c:auto val="1"/>
        <c:lblAlgn val="ctr"/>
        <c:lblOffset val="100"/>
        <c:noMultiLvlLbl val="0"/>
      </c:catAx>
      <c:valAx>
        <c:axId val="47434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55.902774999999998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336488"/>
        <c:axId val="474340016"/>
      </c:barChart>
      <c:catAx>
        <c:axId val="4743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40016"/>
        <c:crosses val="autoZero"/>
        <c:auto val="1"/>
        <c:lblAlgn val="ctr"/>
        <c:lblOffset val="100"/>
        <c:noMultiLvlLbl val="0"/>
      </c:catAx>
      <c:valAx>
        <c:axId val="47434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2.9460000000000002</c:v>
                </c:pt>
                <c:pt idx="1">
                  <c:v>16.835000000000001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4334136"/>
        <c:axId val="474339232"/>
      </c:barChart>
      <c:catAx>
        <c:axId val="4743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339232"/>
        <c:crosses val="autoZero"/>
        <c:auto val="1"/>
        <c:lblAlgn val="ctr"/>
        <c:lblOffset val="100"/>
        <c:noMultiLvlLbl val="0"/>
      </c:catAx>
      <c:valAx>
        <c:axId val="47433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33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8.9375210000000003</c:v>
                </c:pt>
                <c:pt idx="1">
                  <c:v>10.799969000000001</c:v>
                </c:pt>
                <c:pt idx="2">
                  <c:v>8.0677559999999993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193.29451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6952"/>
        <c:axId val="426257736"/>
      </c:barChart>
      <c:catAx>
        <c:axId val="4262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7736"/>
        <c:crosses val="autoZero"/>
        <c:auto val="1"/>
        <c:lblAlgn val="ctr"/>
        <c:lblOffset val="100"/>
        <c:noMultiLvlLbl val="0"/>
      </c:catAx>
      <c:valAx>
        <c:axId val="42625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9.1121025000000007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1072"/>
        <c:axId val="426253424"/>
      </c:barChart>
      <c:catAx>
        <c:axId val="4262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3424"/>
        <c:crosses val="autoZero"/>
        <c:auto val="1"/>
        <c:lblAlgn val="ctr"/>
        <c:lblOffset val="100"/>
        <c:noMultiLvlLbl val="0"/>
      </c:catAx>
      <c:valAx>
        <c:axId val="42625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70.054000000000002</c:v>
                </c:pt>
                <c:pt idx="1">
                  <c:v>12.411</c:v>
                </c:pt>
                <c:pt idx="2">
                  <c:v>17.535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6252640"/>
        <c:axId val="426254208"/>
      </c:barChart>
      <c:catAx>
        <c:axId val="42625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4208"/>
        <c:crosses val="autoZero"/>
        <c:auto val="1"/>
        <c:lblAlgn val="ctr"/>
        <c:lblOffset val="100"/>
        <c:noMultiLvlLbl val="0"/>
      </c:catAx>
      <c:valAx>
        <c:axId val="42625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1483.9793999999999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6560"/>
        <c:axId val="426257344"/>
      </c:barChart>
      <c:catAx>
        <c:axId val="42625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7344"/>
        <c:crosses val="autoZero"/>
        <c:auto val="1"/>
        <c:lblAlgn val="ctr"/>
        <c:lblOffset val="100"/>
        <c:noMultiLvlLbl val="0"/>
      </c:catAx>
      <c:valAx>
        <c:axId val="42625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29.674477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3816"/>
        <c:axId val="426253032"/>
      </c:barChart>
      <c:catAx>
        <c:axId val="42625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3032"/>
        <c:crosses val="autoZero"/>
        <c:auto val="1"/>
        <c:lblAlgn val="ctr"/>
        <c:lblOffset val="100"/>
        <c:noMultiLvlLbl val="0"/>
      </c:catAx>
      <c:valAx>
        <c:axId val="42625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209.93813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1856"/>
        <c:axId val="478286384"/>
      </c:barChart>
      <c:catAx>
        <c:axId val="4262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6384"/>
        <c:crosses val="autoZero"/>
        <c:auto val="1"/>
        <c:lblAlgn val="ctr"/>
        <c:lblOffset val="100"/>
        <c:noMultiLvlLbl val="0"/>
      </c:catAx>
      <c:valAx>
        <c:axId val="47828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1.4659667999999999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051912"/>
        <c:axId val="433053480"/>
      </c:barChart>
      <c:catAx>
        <c:axId val="4330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053480"/>
        <c:crosses val="autoZero"/>
        <c:auto val="1"/>
        <c:lblAlgn val="ctr"/>
        <c:lblOffset val="100"/>
        <c:noMultiLvlLbl val="0"/>
      </c:catAx>
      <c:valAx>
        <c:axId val="43305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05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2023.3019999999999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9912"/>
        <c:axId val="478291088"/>
      </c:barChart>
      <c:catAx>
        <c:axId val="47828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91088"/>
        <c:crosses val="autoZero"/>
        <c:auto val="1"/>
        <c:lblAlgn val="ctr"/>
        <c:lblOffset val="100"/>
        <c:noMultiLvlLbl val="0"/>
      </c:catAx>
      <c:valAx>
        <c:axId val="47829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7.2261943999999998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7952"/>
        <c:axId val="478288736"/>
      </c:barChart>
      <c:catAx>
        <c:axId val="47828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8736"/>
        <c:crosses val="autoZero"/>
        <c:auto val="1"/>
        <c:lblAlgn val="ctr"/>
        <c:lblOffset val="100"/>
        <c:noMultiLvlLbl val="0"/>
      </c:catAx>
      <c:valAx>
        <c:axId val="47828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0.99035656000000005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8344"/>
        <c:axId val="478289520"/>
      </c:barChart>
      <c:catAx>
        <c:axId val="4782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9520"/>
        <c:crosses val="autoZero"/>
        <c:auto val="1"/>
        <c:lblAlgn val="ctr"/>
        <c:lblOffset val="100"/>
        <c:noMultiLvlLbl val="0"/>
      </c:catAx>
      <c:valAx>
        <c:axId val="47828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59.564399999999999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053872"/>
        <c:axId val="434207056"/>
      </c:barChart>
      <c:catAx>
        <c:axId val="43305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7056"/>
        <c:crosses val="autoZero"/>
        <c:auto val="1"/>
        <c:lblAlgn val="ctr"/>
        <c:lblOffset val="100"/>
        <c:noMultiLvlLbl val="0"/>
      </c:catAx>
      <c:valAx>
        <c:axId val="43420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05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0.81509920000000002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976"/>
        <c:axId val="434211368"/>
      </c:barChart>
      <c:catAx>
        <c:axId val="4342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1368"/>
        <c:crosses val="autoZero"/>
        <c:auto val="1"/>
        <c:lblAlgn val="ctr"/>
        <c:lblOffset val="100"/>
        <c:noMultiLvlLbl val="0"/>
      </c:catAx>
      <c:valAx>
        <c:axId val="43421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12.341241999999999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7840"/>
        <c:axId val="434210192"/>
      </c:barChart>
      <c:catAx>
        <c:axId val="4342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192"/>
        <c:crosses val="autoZero"/>
        <c:auto val="1"/>
        <c:lblAlgn val="ctr"/>
        <c:lblOffset val="100"/>
        <c:noMultiLvlLbl val="0"/>
      </c:catAx>
      <c:valAx>
        <c:axId val="43421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0.99035656000000005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6272"/>
        <c:axId val="434205880"/>
      </c:barChart>
      <c:catAx>
        <c:axId val="4342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5880"/>
        <c:crosses val="autoZero"/>
        <c:auto val="1"/>
        <c:lblAlgn val="ctr"/>
        <c:lblOffset val="100"/>
        <c:noMultiLvlLbl val="0"/>
      </c:catAx>
      <c:valAx>
        <c:axId val="4342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237.23927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8624"/>
        <c:axId val="434209800"/>
      </c:barChart>
      <c:catAx>
        <c:axId val="43420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9800"/>
        <c:crosses val="autoZero"/>
        <c:auto val="1"/>
        <c:lblAlgn val="ctr"/>
        <c:lblOffset val="100"/>
        <c:noMultiLvlLbl val="0"/>
      </c:catAx>
      <c:valAx>
        <c:axId val="43420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4.0427523000000001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584"/>
        <c:axId val="434212152"/>
      </c:barChart>
      <c:catAx>
        <c:axId val="4342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2152"/>
        <c:crosses val="autoZero"/>
        <c:auto val="1"/>
        <c:lblAlgn val="ctr"/>
        <c:lblOffset val="100"/>
        <c:noMultiLvlLbl val="0"/>
      </c:catAx>
      <c:valAx>
        <c:axId val="43421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이기성, ID : H1900239)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10:20:40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1483.9793999999999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51.792682999999997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10.773832000000001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70.054000000000002</v>
      </c>
      <c r="G8" s="59">
        <f>'DRIs DATA 입력'!G8</f>
        <v>12.411</v>
      </c>
      <c r="H8" s="59">
        <f>'DRIs DATA 입력'!H8</f>
        <v>17.535</v>
      </c>
      <c r="I8" s="46"/>
      <c r="J8" s="59" t="s">
        <v>216</v>
      </c>
      <c r="K8" s="59">
        <f>'DRIs DATA 입력'!K8</f>
        <v>2.9460000000000002</v>
      </c>
      <c r="L8" s="59">
        <f>'DRIs DATA 입력'!L8</f>
        <v>16.835000000000001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193.29451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9.1121025000000007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1.4659667999999999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59.564399999999999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29.674477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1.0034063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0.81509920000000002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12.341241999999999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0.99035656000000005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237.23927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4.0427523000000001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1.5997102000000001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1.0489626999999999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209.93813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803.27495999999996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2023.3019999999999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1647.8502000000001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46.636726000000003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80.248720000000006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7.2261943999999998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7.3461946999999999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456.22561999999999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9.0480340000000006E-2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1.6675986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72.508125000000007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55.902774999999998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1" sqref="G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310</v>
      </c>
      <c r="B1" s="61" t="s">
        <v>311</v>
      </c>
      <c r="G1" s="62" t="s">
        <v>312</v>
      </c>
      <c r="H1" s="61" t="s">
        <v>313</v>
      </c>
    </row>
    <row r="3" spans="1:27" x14ac:dyDescent="0.4">
      <c r="A3" s="71" t="s">
        <v>314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315</v>
      </c>
      <c r="B4" s="69"/>
      <c r="C4" s="69"/>
      <c r="E4" s="66" t="s">
        <v>316</v>
      </c>
      <c r="F4" s="67"/>
      <c r="G4" s="67"/>
      <c r="H4" s="68"/>
      <c r="J4" s="66" t="s">
        <v>317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4">
      <c r="A5" s="65"/>
      <c r="B5" s="65" t="s">
        <v>319</v>
      </c>
      <c r="C5" s="65" t="s">
        <v>275</v>
      </c>
      <c r="E5" s="65"/>
      <c r="F5" s="65" t="s">
        <v>320</v>
      </c>
      <c r="G5" s="65" t="s">
        <v>321</v>
      </c>
      <c r="H5" s="65" t="s">
        <v>322</v>
      </c>
      <c r="J5" s="65"/>
      <c r="K5" s="65" t="s">
        <v>323</v>
      </c>
      <c r="L5" s="65" t="s">
        <v>324</v>
      </c>
      <c r="N5" s="65"/>
      <c r="O5" s="65" t="s">
        <v>325</v>
      </c>
      <c r="P5" s="65" t="s">
        <v>326</v>
      </c>
      <c r="Q5" s="65" t="s">
        <v>327</v>
      </c>
      <c r="R5" s="65" t="s">
        <v>328</v>
      </c>
      <c r="S5" s="65" t="s">
        <v>329</v>
      </c>
      <c r="U5" s="65"/>
      <c r="V5" s="65" t="s">
        <v>325</v>
      </c>
      <c r="W5" s="65" t="s">
        <v>326</v>
      </c>
      <c r="X5" s="65" t="s">
        <v>327</v>
      </c>
      <c r="Y5" s="65" t="s">
        <v>328</v>
      </c>
      <c r="Z5" s="65" t="s">
        <v>329</v>
      </c>
    </row>
    <row r="6" spans="1:27" x14ac:dyDescent="0.4">
      <c r="A6" s="65" t="s">
        <v>330</v>
      </c>
      <c r="B6" s="65">
        <v>2200</v>
      </c>
      <c r="C6" s="65">
        <v>1483.9793999999999</v>
      </c>
      <c r="E6" s="65" t="s">
        <v>331</v>
      </c>
      <c r="F6" s="65">
        <v>55</v>
      </c>
      <c r="G6" s="65">
        <v>15</v>
      </c>
      <c r="H6" s="65">
        <v>7</v>
      </c>
      <c r="J6" s="65" t="s">
        <v>331</v>
      </c>
      <c r="K6" s="65">
        <v>0.1</v>
      </c>
      <c r="L6" s="65">
        <v>4</v>
      </c>
      <c r="N6" s="65" t="s">
        <v>332</v>
      </c>
      <c r="O6" s="65">
        <v>50</v>
      </c>
      <c r="P6" s="65">
        <v>60</v>
      </c>
      <c r="Q6" s="65">
        <v>0</v>
      </c>
      <c r="R6" s="65">
        <v>0</v>
      </c>
      <c r="S6" s="65">
        <v>51.792682999999997</v>
      </c>
      <c r="U6" s="65" t="s">
        <v>333</v>
      </c>
      <c r="V6" s="65">
        <v>0</v>
      </c>
      <c r="W6" s="65">
        <v>0</v>
      </c>
      <c r="X6" s="65">
        <v>25</v>
      </c>
      <c r="Y6" s="65">
        <v>0</v>
      </c>
      <c r="Z6" s="65">
        <v>10.773832000000001</v>
      </c>
    </row>
    <row r="7" spans="1:27" x14ac:dyDescent="0.4">
      <c r="E7" s="65" t="s">
        <v>334</v>
      </c>
      <c r="F7" s="65">
        <v>65</v>
      </c>
      <c r="G7" s="65">
        <v>30</v>
      </c>
      <c r="H7" s="65">
        <v>20</v>
      </c>
      <c r="J7" s="65" t="s">
        <v>334</v>
      </c>
      <c r="K7" s="65">
        <v>1</v>
      </c>
      <c r="L7" s="65">
        <v>10</v>
      </c>
    </row>
    <row r="8" spans="1:27" x14ac:dyDescent="0.4">
      <c r="E8" s="65" t="s">
        <v>335</v>
      </c>
      <c r="F8" s="65">
        <v>70.054000000000002</v>
      </c>
      <c r="G8" s="65">
        <v>12.411</v>
      </c>
      <c r="H8" s="65">
        <v>17.535</v>
      </c>
      <c r="J8" s="65" t="s">
        <v>335</v>
      </c>
      <c r="K8" s="65">
        <v>2.9460000000000002</v>
      </c>
      <c r="L8" s="65">
        <v>16.835000000000001</v>
      </c>
    </row>
    <row r="13" spans="1:27" x14ac:dyDescent="0.4">
      <c r="A13" s="70" t="s">
        <v>336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337</v>
      </c>
      <c r="B14" s="69"/>
      <c r="C14" s="69"/>
      <c r="D14" s="69"/>
      <c r="E14" s="69"/>
      <c r="F14" s="69"/>
      <c r="H14" s="69" t="s">
        <v>338</v>
      </c>
      <c r="I14" s="69"/>
      <c r="J14" s="69"/>
      <c r="K14" s="69"/>
      <c r="L14" s="69"/>
      <c r="M14" s="69"/>
      <c r="O14" s="69" t="s">
        <v>339</v>
      </c>
      <c r="P14" s="69"/>
      <c r="Q14" s="69"/>
      <c r="R14" s="69"/>
      <c r="S14" s="69"/>
      <c r="T14" s="69"/>
      <c r="V14" s="69" t="s">
        <v>340</v>
      </c>
      <c r="W14" s="69"/>
      <c r="X14" s="69"/>
      <c r="Y14" s="69"/>
      <c r="Z14" s="69"/>
      <c r="AA14" s="69"/>
    </row>
    <row r="15" spans="1:27" x14ac:dyDescent="0.4">
      <c r="A15" s="65"/>
      <c r="B15" s="65" t="s">
        <v>325</v>
      </c>
      <c r="C15" s="65" t="s">
        <v>326</v>
      </c>
      <c r="D15" s="65" t="s">
        <v>327</v>
      </c>
      <c r="E15" s="65" t="s">
        <v>328</v>
      </c>
      <c r="F15" s="65" t="s">
        <v>329</v>
      </c>
      <c r="H15" s="65"/>
      <c r="I15" s="65" t="s">
        <v>325</v>
      </c>
      <c r="J15" s="65" t="s">
        <v>326</v>
      </c>
      <c r="K15" s="65" t="s">
        <v>327</v>
      </c>
      <c r="L15" s="65" t="s">
        <v>328</v>
      </c>
      <c r="M15" s="65" t="s">
        <v>329</v>
      </c>
      <c r="O15" s="65"/>
      <c r="P15" s="65" t="s">
        <v>325</v>
      </c>
      <c r="Q15" s="65" t="s">
        <v>326</v>
      </c>
      <c r="R15" s="65" t="s">
        <v>327</v>
      </c>
      <c r="S15" s="65" t="s">
        <v>328</v>
      </c>
      <c r="T15" s="65" t="s">
        <v>329</v>
      </c>
      <c r="V15" s="65"/>
      <c r="W15" s="65" t="s">
        <v>325</v>
      </c>
      <c r="X15" s="65" t="s">
        <v>326</v>
      </c>
      <c r="Y15" s="65" t="s">
        <v>327</v>
      </c>
      <c r="Z15" s="65" t="s">
        <v>328</v>
      </c>
      <c r="AA15" s="65" t="s">
        <v>329</v>
      </c>
    </row>
    <row r="16" spans="1:27" x14ac:dyDescent="0.4">
      <c r="A16" s="65" t="s">
        <v>341</v>
      </c>
      <c r="B16" s="65">
        <v>530</v>
      </c>
      <c r="C16" s="65">
        <v>750</v>
      </c>
      <c r="D16" s="65">
        <v>0</v>
      </c>
      <c r="E16" s="65">
        <v>3000</v>
      </c>
      <c r="F16" s="65">
        <v>193.29451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9.1121025000000007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1.4659667999999999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59.564399999999999</v>
      </c>
    </row>
    <row r="23" spans="1:62" x14ac:dyDescent="0.4">
      <c r="A23" s="70" t="s">
        <v>342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280</v>
      </c>
      <c r="B24" s="69"/>
      <c r="C24" s="69"/>
      <c r="D24" s="69"/>
      <c r="E24" s="69"/>
      <c r="F24" s="69"/>
      <c r="H24" s="69" t="s">
        <v>281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283</v>
      </c>
      <c r="W24" s="69"/>
      <c r="X24" s="69"/>
      <c r="Y24" s="69"/>
      <c r="Z24" s="69"/>
      <c r="AA24" s="69"/>
      <c r="AC24" s="69" t="s">
        <v>284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288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276</v>
      </c>
      <c r="C25" s="65" t="s">
        <v>277</v>
      </c>
      <c r="D25" s="65" t="s">
        <v>278</v>
      </c>
      <c r="E25" s="65" t="s">
        <v>279</v>
      </c>
      <c r="F25" s="65" t="s">
        <v>275</v>
      </c>
      <c r="H25" s="65"/>
      <c r="I25" s="65" t="s">
        <v>276</v>
      </c>
      <c r="J25" s="65" t="s">
        <v>277</v>
      </c>
      <c r="K25" s="65" t="s">
        <v>278</v>
      </c>
      <c r="L25" s="65" t="s">
        <v>279</v>
      </c>
      <c r="M25" s="65" t="s">
        <v>275</v>
      </c>
      <c r="O25" s="65"/>
      <c r="P25" s="65" t="s">
        <v>276</v>
      </c>
      <c r="Q25" s="65" t="s">
        <v>277</v>
      </c>
      <c r="R25" s="65" t="s">
        <v>278</v>
      </c>
      <c r="S25" s="65" t="s">
        <v>279</v>
      </c>
      <c r="T25" s="65" t="s">
        <v>275</v>
      </c>
      <c r="V25" s="65"/>
      <c r="W25" s="65" t="s">
        <v>276</v>
      </c>
      <c r="X25" s="65" t="s">
        <v>277</v>
      </c>
      <c r="Y25" s="65" t="s">
        <v>278</v>
      </c>
      <c r="Z25" s="65" t="s">
        <v>279</v>
      </c>
      <c r="AA25" s="65" t="s">
        <v>275</v>
      </c>
      <c r="AC25" s="65"/>
      <c r="AD25" s="65" t="s">
        <v>276</v>
      </c>
      <c r="AE25" s="65" t="s">
        <v>277</v>
      </c>
      <c r="AF25" s="65" t="s">
        <v>278</v>
      </c>
      <c r="AG25" s="65" t="s">
        <v>279</v>
      </c>
      <c r="AH25" s="65" t="s">
        <v>275</v>
      </c>
      <c r="AJ25" s="65"/>
      <c r="AK25" s="65" t="s">
        <v>276</v>
      </c>
      <c r="AL25" s="65" t="s">
        <v>277</v>
      </c>
      <c r="AM25" s="65" t="s">
        <v>278</v>
      </c>
      <c r="AN25" s="65" t="s">
        <v>279</v>
      </c>
      <c r="AO25" s="65" t="s">
        <v>275</v>
      </c>
      <c r="AQ25" s="65"/>
      <c r="AR25" s="65" t="s">
        <v>276</v>
      </c>
      <c r="AS25" s="65" t="s">
        <v>277</v>
      </c>
      <c r="AT25" s="65" t="s">
        <v>278</v>
      </c>
      <c r="AU25" s="65" t="s">
        <v>279</v>
      </c>
      <c r="AV25" s="65" t="s">
        <v>275</v>
      </c>
      <c r="AX25" s="65"/>
      <c r="AY25" s="65" t="s">
        <v>276</v>
      </c>
      <c r="AZ25" s="65" t="s">
        <v>277</v>
      </c>
      <c r="BA25" s="65" t="s">
        <v>278</v>
      </c>
      <c r="BB25" s="65" t="s">
        <v>279</v>
      </c>
      <c r="BC25" s="65" t="s">
        <v>275</v>
      </c>
      <c r="BE25" s="65"/>
      <c r="BF25" s="65" t="s">
        <v>276</v>
      </c>
      <c r="BG25" s="65" t="s">
        <v>277</v>
      </c>
      <c r="BH25" s="65" t="s">
        <v>278</v>
      </c>
      <c r="BI25" s="65" t="s">
        <v>279</v>
      </c>
      <c r="BJ25" s="65" t="s">
        <v>275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29.674477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1.0034063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0.81509920000000002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12.341241999999999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0.99035656000000005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237.23927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4.0427523000000001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1.5997102000000001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1.0489626999999999</v>
      </c>
    </row>
    <row r="33" spans="1:68" x14ac:dyDescent="0.4">
      <c r="A33" s="70" t="s">
        <v>290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291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292</v>
      </c>
      <c r="W34" s="69"/>
      <c r="X34" s="69"/>
      <c r="Y34" s="69"/>
      <c r="Z34" s="69"/>
      <c r="AA34" s="69"/>
      <c r="AC34" s="69" t="s">
        <v>293</v>
      </c>
      <c r="AD34" s="69"/>
      <c r="AE34" s="69"/>
      <c r="AF34" s="69"/>
      <c r="AG34" s="69"/>
      <c r="AH34" s="69"/>
      <c r="AJ34" s="69" t="s">
        <v>294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276</v>
      </c>
      <c r="C35" s="65" t="s">
        <v>277</v>
      </c>
      <c r="D35" s="65" t="s">
        <v>278</v>
      </c>
      <c r="E35" s="65" t="s">
        <v>279</v>
      </c>
      <c r="F35" s="65" t="s">
        <v>275</v>
      </c>
      <c r="H35" s="65"/>
      <c r="I35" s="65" t="s">
        <v>276</v>
      </c>
      <c r="J35" s="65" t="s">
        <v>277</v>
      </c>
      <c r="K35" s="65" t="s">
        <v>278</v>
      </c>
      <c r="L35" s="65" t="s">
        <v>279</v>
      </c>
      <c r="M35" s="65" t="s">
        <v>275</v>
      </c>
      <c r="O35" s="65"/>
      <c r="P35" s="65" t="s">
        <v>276</v>
      </c>
      <c r="Q35" s="65" t="s">
        <v>277</v>
      </c>
      <c r="R35" s="65" t="s">
        <v>278</v>
      </c>
      <c r="S35" s="65" t="s">
        <v>279</v>
      </c>
      <c r="T35" s="65" t="s">
        <v>275</v>
      </c>
      <c r="V35" s="65"/>
      <c r="W35" s="65" t="s">
        <v>276</v>
      </c>
      <c r="X35" s="65" t="s">
        <v>277</v>
      </c>
      <c r="Y35" s="65" t="s">
        <v>278</v>
      </c>
      <c r="Z35" s="65" t="s">
        <v>279</v>
      </c>
      <c r="AA35" s="65" t="s">
        <v>275</v>
      </c>
      <c r="AC35" s="65"/>
      <c r="AD35" s="65" t="s">
        <v>276</v>
      </c>
      <c r="AE35" s="65" t="s">
        <v>277</v>
      </c>
      <c r="AF35" s="65" t="s">
        <v>278</v>
      </c>
      <c r="AG35" s="65" t="s">
        <v>279</v>
      </c>
      <c r="AH35" s="65" t="s">
        <v>275</v>
      </c>
      <c r="AJ35" s="65"/>
      <c r="AK35" s="65" t="s">
        <v>276</v>
      </c>
      <c r="AL35" s="65" t="s">
        <v>277</v>
      </c>
      <c r="AM35" s="65" t="s">
        <v>278</v>
      </c>
      <c r="AN35" s="65" t="s">
        <v>279</v>
      </c>
      <c r="AO35" s="65" t="s">
        <v>275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209.93813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803.27495999999996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2023.3019999999999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1647.8502000000001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46.636726000000003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80.248720000000006</v>
      </c>
    </row>
    <row r="43" spans="1:68" x14ac:dyDescent="0.4">
      <c r="A43" s="70" t="s">
        <v>295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296</v>
      </c>
      <c r="B44" s="69"/>
      <c r="C44" s="69"/>
      <c r="D44" s="69"/>
      <c r="E44" s="69"/>
      <c r="F44" s="69"/>
      <c r="H44" s="69" t="s">
        <v>297</v>
      </c>
      <c r="I44" s="69"/>
      <c r="J44" s="69"/>
      <c r="K44" s="69"/>
      <c r="L44" s="69"/>
      <c r="M44" s="69"/>
      <c r="O44" s="69" t="s">
        <v>298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300</v>
      </c>
      <c r="AD44" s="69"/>
      <c r="AE44" s="69"/>
      <c r="AF44" s="69"/>
      <c r="AG44" s="69"/>
      <c r="AH44" s="69"/>
      <c r="AJ44" s="69" t="s">
        <v>301</v>
      </c>
      <c r="AK44" s="69"/>
      <c r="AL44" s="69"/>
      <c r="AM44" s="69"/>
      <c r="AN44" s="69"/>
      <c r="AO44" s="69"/>
      <c r="AQ44" s="69" t="s">
        <v>302</v>
      </c>
      <c r="AR44" s="69"/>
      <c r="AS44" s="69"/>
      <c r="AT44" s="69"/>
      <c r="AU44" s="69"/>
      <c r="AV44" s="69"/>
      <c r="AX44" s="69" t="s">
        <v>303</v>
      </c>
      <c r="AY44" s="69"/>
      <c r="AZ44" s="69"/>
      <c r="BA44" s="69"/>
      <c r="BB44" s="69"/>
      <c r="BC44" s="69"/>
      <c r="BE44" s="69" t="s">
        <v>304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276</v>
      </c>
      <c r="C45" s="65" t="s">
        <v>277</v>
      </c>
      <c r="D45" s="65" t="s">
        <v>278</v>
      </c>
      <c r="E45" s="65" t="s">
        <v>279</v>
      </c>
      <c r="F45" s="65" t="s">
        <v>275</v>
      </c>
      <c r="H45" s="65"/>
      <c r="I45" s="65" t="s">
        <v>276</v>
      </c>
      <c r="J45" s="65" t="s">
        <v>277</v>
      </c>
      <c r="K45" s="65" t="s">
        <v>278</v>
      </c>
      <c r="L45" s="65" t="s">
        <v>279</v>
      </c>
      <c r="M45" s="65" t="s">
        <v>275</v>
      </c>
      <c r="O45" s="65"/>
      <c r="P45" s="65" t="s">
        <v>276</v>
      </c>
      <c r="Q45" s="65" t="s">
        <v>277</v>
      </c>
      <c r="R45" s="65" t="s">
        <v>278</v>
      </c>
      <c r="S45" s="65" t="s">
        <v>279</v>
      </c>
      <c r="T45" s="65" t="s">
        <v>275</v>
      </c>
      <c r="V45" s="65"/>
      <c r="W45" s="65" t="s">
        <v>276</v>
      </c>
      <c r="X45" s="65" t="s">
        <v>277</v>
      </c>
      <c r="Y45" s="65" t="s">
        <v>278</v>
      </c>
      <c r="Z45" s="65" t="s">
        <v>279</v>
      </c>
      <c r="AA45" s="65" t="s">
        <v>275</v>
      </c>
      <c r="AC45" s="65"/>
      <c r="AD45" s="65" t="s">
        <v>276</v>
      </c>
      <c r="AE45" s="65" t="s">
        <v>277</v>
      </c>
      <c r="AF45" s="65" t="s">
        <v>278</v>
      </c>
      <c r="AG45" s="65" t="s">
        <v>279</v>
      </c>
      <c r="AH45" s="65" t="s">
        <v>275</v>
      </c>
      <c r="AJ45" s="65"/>
      <c r="AK45" s="65" t="s">
        <v>276</v>
      </c>
      <c r="AL45" s="65" t="s">
        <v>277</v>
      </c>
      <c r="AM45" s="65" t="s">
        <v>278</v>
      </c>
      <c r="AN45" s="65" t="s">
        <v>279</v>
      </c>
      <c r="AO45" s="65" t="s">
        <v>275</v>
      </c>
      <c r="AQ45" s="65"/>
      <c r="AR45" s="65" t="s">
        <v>276</v>
      </c>
      <c r="AS45" s="65" t="s">
        <v>277</v>
      </c>
      <c r="AT45" s="65" t="s">
        <v>278</v>
      </c>
      <c r="AU45" s="65" t="s">
        <v>279</v>
      </c>
      <c r="AV45" s="65" t="s">
        <v>275</v>
      </c>
      <c r="AX45" s="65"/>
      <c r="AY45" s="65" t="s">
        <v>276</v>
      </c>
      <c r="AZ45" s="65" t="s">
        <v>277</v>
      </c>
      <c r="BA45" s="65" t="s">
        <v>278</v>
      </c>
      <c r="BB45" s="65" t="s">
        <v>279</v>
      </c>
      <c r="BC45" s="65" t="s">
        <v>275</v>
      </c>
      <c r="BE45" s="65"/>
      <c r="BF45" s="65" t="s">
        <v>276</v>
      </c>
      <c r="BG45" s="65" t="s">
        <v>277</v>
      </c>
      <c r="BH45" s="65" t="s">
        <v>278</v>
      </c>
      <c r="BI45" s="65" t="s">
        <v>279</v>
      </c>
      <c r="BJ45" s="65" t="s">
        <v>275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7.2261943999999998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7.3461946999999999</v>
      </c>
      <c r="O46" s="65" t="s">
        <v>305</v>
      </c>
      <c r="P46" s="65">
        <v>600</v>
      </c>
      <c r="Q46" s="65">
        <v>800</v>
      </c>
      <c r="R46" s="65">
        <v>0</v>
      </c>
      <c r="S46" s="65">
        <v>10000</v>
      </c>
      <c r="T46" s="65">
        <v>456.22561999999999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9.0480340000000006E-2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1.6675986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72.508125000000007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55.902774999999998</v>
      </c>
      <c r="AX46" s="65" t="s">
        <v>306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6" sqref="F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308</v>
      </c>
      <c r="D2" s="61">
        <v>60</v>
      </c>
      <c r="E2" s="61">
        <v>1483.9793999999999</v>
      </c>
      <c r="F2" s="61">
        <v>206.92178000000001</v>
      </c>
      <c r="G2" s="61">
        <v>36.660359999999997</v>
      </c>
      <c r="H2" s="61">
        <v>16.155381999999999</v>
      </c>
      <c r="I2" s="61">
        <v>20.504975999999999</v>
      </c>
      <c r="J2" s="61">
        <v>51.792682999999997</v>
      </c>
      <c r="K2" s="61">
        <v>23.443449000000001</v>
      </c>
      <c r="L2" s="61">
        <v>28.349233999999999</v>
      </c>
      <c r="M2" s="61">
        <v>10.773832000000001</v>
      </c>
      <c r="N2" s="61">
        <v>2.3347592000000001</v>
      </c>
      <c r="O2" s="61">
        <v>5.1976047000000003</v>
      </c>
      <c r="P2" s="61">
        <v>564.02729999999997</v>
      </c>
      <c r="Q2" s="61">
        <v>10.923361999999999</v>
      </c>
      <c r="R2" s="61">
        <v>193.29451</v>
      </c>
      <c r="S2" s="61">
        <v>67.342619999999997</v>
      </c>
      <c r="T2" s="61">
        <v>1511.4221</v>
      </c>
      <c r="U2" s="61">
        <v>1.4659667999999999</v>
      </c>
      <c r="V2" s="61">
        <v>9.1121025000000007</v>
      </c>
      <c r="W2" s="61">
        <v>59.564399999999999</v>
      </c>
      <c r="X2" s="61">
        <v>29.674477</v>
      </c>
      <c r="Y2" s="61">
        <v>1.0034063</v>
      </c>
      <c r="Z2" s="61">
        <v>0.81509920000000002</v>
      </c>
      <c r="AA2" s="61">
        <v>12.341241999999999</v>
      </c>
      <c r="AB2" s="61">
        <v>0.99035656000000005</v>
      </c>
      <c r="AC2" s="61">
        <v>237.23927</v>
      </c>
      <c r="AD2" s="61">
        <v>4.0427523000000001</v>
      </c>
      <c r="AE2" s="61">
        <v>1.5997102000000001</v>
      </c>
      <c r="AF2" s="61">
        <v>1.0489626999999999</v>
      </c>
      <c r="AG2" s="61">
        <v>209.93813</v>
      </c>
      <c r="AH2" s="61">
        <v>125.48339</v>
      </c>
      <c r="AI2" s="61">
        <v>84.454734999999999</v>
      </c>
      <c r="AJ2" s="61">
        <v>803.27495999999996</v>
      </c>
      <c r="AK2" s="61">
        <v>2023.3019999999999</v>
      </c>
      <c r="AL2" s="61">
        <v>46.636726000000003</v>
      </c>
      <c r="AM2" s="61">
        <v>1647.8502000000001</v>
      </c>
      <c r="AN2" s="61">
        <v>80.248720000000006</v>
      </c>
      <c r="AO2" s="61">
        <v>7.2261943999999998</v>
      </c>
      <c r="AP2" s="61">
        <v>4.2937836999999996</v>
      </c>
      <c r="AQ2" s="61">
        <v>2.9324107000000001</v>
      </c>
      <c r="AR2" s="61">
        <v>7.3461946999999999</v>
      </c>
      <c r="AS2" s="61">
        <v>456.22561999999999</v>
      </c>
      <c r="AT2" s="61">
        <v>9.0480340000000006E-2</v>
      </c>
      <c r="AU2" s="61">
        <v>1.6675986</v>
      </c>
      <c r="AV2" s="61">
        <v>72.508125000000007</v>
      </c>
      <c r="AW2" s="61">
        <v>55.902774999999998</v>
      </c>
      <c r="AX2" s="61">
        <v>2.0350909E-2</v>
      </c>
      <c r="AY2" s="61">
        <v>0.97486883000000002</v>
      </c>
      <c r="AZ2" s="61">
        <v>202.46005</v>
      </c>
      <c r="BA2" s="61">
        <v>27.808796000000001</v>
      </c>
      <c r="BB2" s="61">
        <v>8.9375210000000003</v>
      </c>
      <c r="BC2" s="61">
        <v>10.799969000000001</v>
      </c>
      <c r="BD2" s="61">
        <v>8.0677559999999993</v>
      </c>
      <c r="BE2" s="61">
        <v>0.35267228</v>
      </c>
      <c r="BF2" s="61">
        <v>1.6342516</v>
      </c>
      <c r="BG2" s="61">
        <v>6.9387240000000003E-3</v>
      </c>
      <c r="BH2" s="61">
        <v>8.5974060000000001E-3</v>
      </c>
      <c r="BI2" s="61">
        <v>1.4157405E-2</v>
      </c>
      <c r="BJ2" s="61">
        <v>0.11407879999999999</v>
      </c>
      <c r="BK2" s="61">
        <v>5.3374800000000001E-4</v>
      </c>
      <c r="BL2" s="61">
        <v>0.64578484999999997</v>
      </c>
      <c r="BM2" s="61">
        <v>1.9220079000000001</v>
      </c>
      <c r="BN2" s="61">
        <v>0.56753372999999996</v>
      </c>
      <c r="BO2" s="61">
        <v>31.277058</v>
      </c>
      <c r="BP2" s="61">
        <v>3.1185627</v>
      </c>
      <c r="BQ2" s="61">
        <v>11.470686000000001</v>
      </c>
      <c r="BR2" s="61">
        <v>52.059730000000002</v>
      </c>
      <c r="BS2" s="61">
        <v>27.103619999999999</v>
      </c>
      <c r="BT2" s="61">
        <v>3.7261612</v>
      </c>
      <c r="BU2" s="61">
        <v>0.22411613</v>
      </c>
      <c r="BV2" s="61">
        <v>1.4145603E-2</v>
      </c>
      <c r="BW2" s="61">
        <v>0.37602000000000002</v>
      </c>
      <c r="BX2" s="61">
        <v>0.70897679999999996</v>
      </c>
      <c r="BY2" s="61">
        <v>0.14756574</v>
      </c>
      <c r="BZ2" s="61">
        <v>1.3349111999999999E-3</v>
      </c>
      <c r="CA2" s="61">
        <v>0.44036940000000002</v>
      </c>
      <c r="CB2" s="61">
        <v>4.0900054999999996E-3</v>
      </c>
      <c r="CC2" s="61">
        <v>6.1987239999999999E-2</v>
      </c>
      <c r="CD2" s="61">
        <v>0.46569182999999997</v>
      </c>
      <c r="CE2" s="61">
        <v>0.21267436000000001</v>
      </c>
      <c r="CF2" s="61">
        <v>0.14908935000000001</v>
      </c>
      <c r="CG2" s="61">
        <v>2.4899998E-6</v>
      </c>
      <c r="CH2" s="61">
        <v>1.3344508999999999E-2</v>
      </c>
      <c r="CI2" s="61">
        <v>5.0657920000000004E-3</v>
      </c>
      <c r="CJ2" s="61">
        <v>1.0998802999999999</v>
      </c>
      <c r="CK2" s="61">
        <v>6.5140180000000006E-2</v>
      </c>
      <c r="CL2" s="61">
        <v>1.8182862</v>
      </c>
      <c r="CM2" s="61">
        <v>2.1633797000000001</v>
      </c>
      <c r="CN2" s="61">
        <v>1349.0641000000001</v>
      </c>
      <c r="CO2" s="61">
        <v>2379.3332999999998</v>
      </c>
      <c r="CP2" s="61">
        <v>1368.3566000000001</v>
      </c>
      <c r="CQ2" s="61">
        <v>581.26984000000004</v>
      </c>
      <c r="CR2" s="61">
        <v>265.92797999999999</v>
      </c>
      <c r="CS2" s="61">
        <v>269.48914000000002</v>
      </c>
      <c r="CT2" s="61">
        <v>1381.3116</v>
      </c>
      <c r="CU2" s="61">
        <v>809.91265999999996</v>
      </c>
      <c r="CV2" s="61">
        <v>838.31146000000001</v>
      </c>
      <c r="CW2" s="61">
        <v>889.10186999999996</v>
      </c>
      <c r="CX2" s="61">
        <v>232.37097</v>
      </c>
      <c r="CY2" s="61">
        <v>1732.1079999999999</v>
      </c>
      <c r="CZ2" s="61">
        <v>972.86455999999998</v>
      </c>
      <c r="DA2" s="61">
        <v>1847.9285</v>
      </c>
      <c r="DB2" s="61">
        <v>1865.5229999999999</v>
      </c>
      <c r="DC2" s="61">
        <v>2410.4126000000001</v>
      </c>
      <c r="DD2" s="61">
        <v>5301.8516</v>
      </c>
      <c r="DE2" s="61">
        <v>1052.8053</v>
      </c>
      <c r="DF2" s="61">
        <v>2520.2035999999998</v>
      </c>
      <c r="DG2" s="61">
        <v>1068.0128</v>
      </c>
      <c r="DH2" s="61">
        <v>31.398326999999998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27.808796000000001</v>
      </c>
      <c r="B6">
        <f>BB2</f>
        <v>8.9375210000000003</v>
      </c>
      <c r="C6">
        <f>BC2</f>
        <v>10.799969000000001</v>
      </c>
      <c r="D6">
        <f>BD2</f>
        <v>8.0677559999999993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21993</v>
      </c>
      <c r="C2" s="56">
        <f ca="1">YEAR(TODAY())-YEAR(B2)+IF(TODAY()&gt;=DATE(YEAR(TODAY()),MONTH(B2),DAY(B2)),0,-1)</f>
        <v>60</v>
      </c>
      <c r="E2" s="52">
        <v>171.3</v>
      </c>
      <c r="F2" s="53" t="s">
        <v>39</v>
      </c>
      <c r="G2" s="52">
        <v>71.900000000000006</v>
      </c>
      <c r="H2" s="51" t="s">
        <v>41</v>
      </c>
      <c r="I2" s="72">
        <f>ROUND(G3/E3^2,1)</f>
        <v>24.5</v>
      </c>
    </row>
    <row r="3" spans="1:9" x14ac:dyDescent="0.4">
      <c r="E3" s="51">
        <f>E2/100</f>
        <v>1.7130000000000001</v>
      </c>
      <c r="F3" s="51" t="s">
        <v>40</v>
      </c>
      <c r="G3" s="51">
        <f>G2</f>
        <v>71.900000000000006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이기성, ID : H1900239)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10:20:40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171.3</v>
      </c>
      <c r="L12" s="129"/>
      <c r="M12" s="122">
        <f>'개인정보 및 신체계측 입력'!G2</f>
        <v>71.900000000000006</v>
      </c>
      <c r="N12" s="123"/>
      <c r="O12" s="118" t="s">
        <v>271</v>
      </c>
      <c r="P12" s="112"/>
      <c r="Q12" s="115">
        <f>'개인정보 및 신체계측 입력'!I2</f>
        <v>24.5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이기성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70.054000000000002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12.411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17.535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16.8</v>
      </c>
      <c r="L72" s="36" t="s">
        <v>53</v>
      </c>
      <c r="M72" s="36">
        <f>ROUND('DRIs DATA'!K8,1)</f>
        <v>2.9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25.77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75.930000000000007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29.67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66.02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26.24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134.88999999999999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72.260000000000005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2020-06-10T05:05:09Z</dcterms:modified>
</cp:coreProperties>
</file>