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<sst xmlns="http://schemas.openxmlformats.org/spreadsheetml/2006/main" count="692" uniqueCount="339">
  <si>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</si>
  <si>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</si>
  <si>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</si>
  <si>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</si>
  <si>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</si>
  <si>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</si>
  <si>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</si>
  <si>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</si>
  <si>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</si>
  <si>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</si>
  <si>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</si>
  <si>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</si>
  <si>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</si>
  <si>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</si>
  <si>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</si>
  <si>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</si>
  <si>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</si>
  <si>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</si>
  <si>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</si>
  <si>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</si>
  <si>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</si>
  <si>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</si>
  <si>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</si>
  <si>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</si>
  <si>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</si>
  <si>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</si>
  <si>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</si>
  <si>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</si>
  <si>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</si>
  <si>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</si>
  <si>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</si>
  <si>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</si>
  <si>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</si>
  <si>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</si>
  <si>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</si>
  <si>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</si>
  <si>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</si>
  <si>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</si>
  <si>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</si>
  <si>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</si>
  <si>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</si>
  <si>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</si>
  <si>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</si>
  <si>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</si>
  <si>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</si>
  <si>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</si>
  <si>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</si>
  <si>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</si>
  <si>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</si>
  <si>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</si>
  <si>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</si>
  <si>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</si>
  <si>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</si>
  <si>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</si>
  <si>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</si>
  <si>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</si>
  <si>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</si>
  <si>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</si>
  <si>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</si>
  <si>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</si>
  <si>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</si>
  <si>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</si>
  <si>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</si>
  <si>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</si>
  <si>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</si>
  <si>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</si>
  <si>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</si>
  <si>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</si>
  <si>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</si>
  <si>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</si>
  <si>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</si>
  <si>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</si>
  <si>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</si>
  <si>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</si>
  <si>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</si>
  <si>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</si>
  <si>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</si>
  <si>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</si>
  <si>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</si>
  <si>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</si>
  <si>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</si>
  <si>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</si>
  <si>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</si>
  <si>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</si>
  <si>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</si>
  <si>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</si>
  <si>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</si>
  <si>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</si>
  <si>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</si>
  <si>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</si>
  <si>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</si>
  <si>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</si>
  <si>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</si>
  <si>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</si>
  <si>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</si>
  <si>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</si>
  <si>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</si>
  <si>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</si>
  <si>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</si>
  <si>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</si>
  <si>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</si>
  <si>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</si>
  <si>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</si>
  <si>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</si>
  <si>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</si>
  <si>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</si>
  <si>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</si>
  <si>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</si>
  <si>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</si>
  <si>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</si>
  <si>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</si>
  <si>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</si>
  <si>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</si>
  <si>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</si>
  <si>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</si>
  <si>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</si>
  <si>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</si>
  <si>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</si>
  <si>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</si>
  <si>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</si>
  <si>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</si>
  <si>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</si>
  <si>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</si>
  <si>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</si>
  <si>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</si>
  <si>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</si>
  <si>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</si>
  <si>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</si>
  <si>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</si>
  <si>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</si>
  <si>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</si>
  <si>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</si>
  <si>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</si>
  <si>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</si>
  <si>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</si>
  <si>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</si>
  <si>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</si>
  <si>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</si>
  <si>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</si>
  <si>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</si>
  <si>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</si>
  <si>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</si>
  <si>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</si>
  <si>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</si>
  <si>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</si>
  <si>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</si>
  <si>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</si>
  <si>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</si>
  <si>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</si>
  <si>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</si>
  <si>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</si>
  <si>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</si>
  <si>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</si>
  <si>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</si>
  <si>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</si>
  <si>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</si>
  <si>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</si>
  <si>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</si>
  <si>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</si>
  <si>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</si>
  <si>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</si>
  <si>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</si>
  <si>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</si>
  <si>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</si>
  <si>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</si>
  <si>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</si>
  <si>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</si>
  <si>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</si>
  <si>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</si>
  <si>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</si>
  <si>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</si>
  <si>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</si>
  <si>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</si>
  <si>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</si>
  <si>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</si>
  <si>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</si>
  <si>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</si>
  <si>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</si>
  <si>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</si>
  <si>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</si>
  <si>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</si>
  <si>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</si>
  <si>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</si>
  <si>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</si>
  <si>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</si>
  <si>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</si>
  <si>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</si>
  <si>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</si>
  <si>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</si>
  <si>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</si>
  <si>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</si>
  <si>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</si>
  <si>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</si>
  <si>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</si>
  <si>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</si>
  <si>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</si>
  <si>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</si>
  <si>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</si>
  <si>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</si>
  <si>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</si>
  <si>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</si>
  <si>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</si>
  <si>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</si>
  <si>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</si>
  <si>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</si>
  <si>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</si>
  <si>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</si>
  <si>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</si>
  <si>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</si>
  <si>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</si>
  <si>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</si>
  <si>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</si>
  <si>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</si>
  <si>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</si>
  <si>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</si>
  <si>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</si>
  <si>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</si>
  <si>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</si>
  <si>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</si>
  <si>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</si>
  <si>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</si>
  <si>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</si>
  <si>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</si>
  <si>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</si>
  <si>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</si>
  <si>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</si>
  <si>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</si>
  <si>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</si>
  <si>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</si>
  <si>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</si>
  <si>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</si>
  <si>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</si>
  <si>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</si>
  <si>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</si>
  <si>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</si>
  <si>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</si>
  <si>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</si>
  <si>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</si>
  <si>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</si>
  <si>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</si>
  <si>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</si>
  <si>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</si>
  <si>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</si>
  <si>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</si>
  <si>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</si>
  <si>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</si>
  <si>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</si>
  <si>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</si>
  <si>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</si>
  <si>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</si>
  <si>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</si>
  <si>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</si>
  <si>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</si>
  <si>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</si>
  <si>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</si>
  <si>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</si>
  <si>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</si>
  <si>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</si>
  <si>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</si>
  <si>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</si>
  <si>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</si>
  <si>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</si>
  <si>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</si>
  <si>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</si>
  <si>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</si>
  <si>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</si>
  <si>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</si>
  <si>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</si>
  <si>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</si>
  <si>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</si>
  <si>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</si>
  <si>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</si>
  <si>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</si>
  <si>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</si>
  <si>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</si>
  <si>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</si>
  <si>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</si>
  <si>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</si>
  <si>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</si>
  <si>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</si>
  <si>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</si>
  <si>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</si>
  <si>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</si>
  <si>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</si>
  <si>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</si>
  <si>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</si>
  <si>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</si>
  <si>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</si>
  <si>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</si>
  <si>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</si>
  <si>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</si>
  <si>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</si>
  <si>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</si>
  <si>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</si>
  <si>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</si>
  <si>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</si>
  <si>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정영숙, ID : H1900242)</t>
  </si>
  <si>
    <t>출력시각</t>
    <phoneticPr fontId="1" type="noConversion"/>
  </si>
  <si>
    <t>2020년 06월 10일 10:44:27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</si>
  <si>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</si>
  <si>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</si>
  <si>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</si>
  <si>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</si>
  <si>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</si>
  <si>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</si>
  <si>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</si>
  <si>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</si>
  <si>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</si>
  <si>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</si>
  <si>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</si>
  <si>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</si>
  <si>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</si>
  <si>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</si>
  <si>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</si>
  <si>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</si>
  <si>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</si>
  <si>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</si>
  <si>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</si>
  <si>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</si>
  <si>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</si>
  <si>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</si>
  <si>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</si>
  <si>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</si>
  <si>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</si>
  <si>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</si>
  <si>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</si>
  <si>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</si>
  <si>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</si>
  <si>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</si>
  <si>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</si>
  <si>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염소</t>
    <phoneticPr fontId="1" type="noConversion"/>
  </si>
  <si>
    <t>비타민E</t>
    <phoneticPr fontId="1" type="noConversion"/>
  </si>
  <si>
    <t>니아신</t>
    <phoneticPr fontId="1" type="noConversion"/>
  </si>
  <si>
    <t>비타민B6</t>
    <phoneticPr fontId="1" type="noConversion"/>
  </si>
  <si>
    <t>요오드</t>
    <phoneticPr fontId="1" type="noConversion"/>
  </si>
  <si>
    <t>몰리브덴(ug/일)</t>
    <phoneticPr fontId="1" type="noConversion"/>
  </si>
  <si>
    <t>H1900242</t>
  </si>
  <si>
    <t>정영숙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</si>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</sst>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39.570281999999999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5776"/>
        <c:axId val="426256168"/>
      </c:barChart>
      <c:catAx>
        <c:axId val="42625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6168"/>
        <c:crosses val="autoZero"/>
        <c:auto val="1"/>
        <c:lblAlgn val="ctr"/>
        <c:lblOffset val="100"/>
        <c:noMultiLvlLbl val="0"/>
      </c:catAx>
      <c:valAx>
        <c:axId val="42625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1.5548557999999999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991624"/>
        <c:axId val="474992016"/>
      </c:barChart>
      <c:catAx>
        <c:axId val="47499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992016"/>
        <c:crosses val="autoZero"/>
        <c:auto val="1"/>
        <c:lblAlgn val="ctr"/>
        <c:lblOffset val="100"/>
        <c:noMultiLvlLbl val="0"/>
      </c:catAx>
      <c:valAx>
        <c:axId val="47499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991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0.20450262999999999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13960"/>
        <c:axId val="476114352"/>
      </c:barChart>
      <c:catAx>
        <c:axId val="47611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14352"/>
        <c:crosses val="autoZero"/>
        <c:auto val="1"/>
        <c:lblAlgn val="ctr"/>
        <c:lblOffset val="100"/>
        <c:noMultiLvlLbl val="0"/>
      </c:catAx>
      <c:valAx>
        <c:axId val="47611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819.12463000000002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15136"/>
        <c:axId val="476115528"/>
      </c:barChart>
      <c:catAx>
        <c:axId val="47611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15528"/>
        <c:crosses val="autoZero"/>
        <c:auto val="1"/>
        <c:lblAlgn val="ctr"/>
        <c:lblOffset val="100"/>
        <c:noMultiLvlLbl val="0"/>
      </c:catAx>
      <c:valAx>
        <c:axId val="47611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1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1932.1306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16312"/>
        <c:axId val="476116704"/>
      </c:barChart>
      <c:catAx>
        <c:axId val="47611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16704"/>
        <c:crosses val="autoZero"/>
        <c:auto val="1"/>
        <c:lblAlgn val="ctr"/>
        <c:lblOffset val="100"/>
        <c:noMultiLvlLbl val="0"/>
      </c:catAx>
      <c:valAx>
        <c:axId val="476116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1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129.15627000000001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17488"/>
        <c:axId val="476117880"/>
      </c:barChart>
      <c:catAx>
        <c:axId val="47611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17880"/>
        <c:crosses val="autoZero"/>
        <c:auto val="1"/>
        <c:lblAlgn val="ctr"/>
        <c:lblOffset val="100"/>
        <c:noMultiLvlLbl val="0"/>
      </c:catAx>
      <c:valAx>
        <c:axId val="47611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1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108.17581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18664"/>
        <c:axId val="476119056"/>
      </c:barChart>
      <c:catAx>
        <c:axId val="4761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19056"/>
        <c:crosses val="autoZero"/>
        <c:auto val="1"/>
        <c:lblAlgn val="ctr"/>
        <c:lblOffset val="100"/>
        <c:noMultiLvlLbl val="0"/>
      </c:catAx>
      <c:valAx>
        <c:axId val="47611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7.1943169999999999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19840"/>
        <c:axId val="476120232"/>
      </c:barChart>
      <c:catAx>
        <c:axId val="47611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20232"/>
        <c:crosses val="autoZero"/>
        <c:auto val="1"/>
        <c:lblAlgn val="ctr"/>
        <c:lblOffset val="100"/>
        <c:noMultiLvlLbl val="0"/>
      </c:catAx>
      <c:valAx>
        <c:axId val="476120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496.33605999999997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21016"/>
        <c:axId val="476121408"/>
      </c:barChart>
      <c:catAx>
        <c:axId val="47612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21408"/>
        <c:crosses val="autoZero"/>
        <c:auto val="1"/>
        <c:lblAlgn val="ctr"/>
        <c:lblOffset val="100"/>
        <c:noMultiLvlLbl val="0"/>
      </c:catAx>
      <c:valAx>
        <c:axId val="4761214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2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5.4151164000000003E-3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07736"/>
        <c:axId val="426408128"/>
      </c:barChart>
      <c:catAx>
        <c:axId val="42640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08128"/>
        <c:crosses val="autoZero"/>
        <c:auto val="1"/>
        <c:lblAlgn val="ctr"/>
        <c:lblOffset val="100"/>
        <c:noMultiLvlLbl val="0"/>
      </c:catAx>
      <c:valAx>
        <c:axId val="42640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0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2.9100494000000001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08912"/>
        <c:axId val="426409304"/>
      </c:barChart>
      <c:catAx>
        <c:axId val="42640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09304"/>
        <c:crosses val="autoZero"/>
        <c:auto val="1"/>
        <c:lblAlgn val="ctr"/>
        <c:lblOffset val="100"/>
        <c:noMultiLvlLbl val="0"/>
      </c:catAx>
      <c:valAx>
        <c:axId val="426409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0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17.019553999999999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6952"/>
        <c:axId val="426257344"/>
      </c:barChart>
      <c:catAx>
        <c:axId val="4262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7344"/>
        <c:crosses val="autoZero"/>
        <c:auto val="1"/>
        <c:lblAlgn val="ctr"/>
        <c:lblOffset val="100"/>
        <c:noMultiLvlLbl val="0"/>
      </c:catAx>
      <c:valAx>
        <c:axId val="426257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117.34587999999999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10480"/>
        <c:axId val="426410872"/>
      </c:barChart>
      <c:catAx>
        <c:axId val="42641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10872"/>
        <c:crosses val="autoZero"/>
        <c:auto val="1"/>
        <c:lblAlgn val="ctr"/>
        <c:lblOffset val="100"/>
        <c:noMultiLvlLbl val="0"/>
      </c:catAx>
      <c:valAx>
        <c:axId val="42641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1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52.558444999999999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11264"/>
        <c:axId val="426411656"/>
      </c:barChart>
      <c:catAx>
        <c:axId val="42641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11656"/>
        <c:crosses val="autoZero"/>
        <c:auto val="1"/>
        <c:lblAlgn val="ctr"/>
        <c:lblOffset val="100"/>
        <c:noMultiLvlLbl val="0"/>
      </c:catAx>
      <c:valAx>
        <c:axId val="42641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1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3.528</c:v>
                </c:pt>
                <c:pt idx="1">
                  <c:v>6.3029999999999999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6412440"/>
        <c:axId val="426412832"/>
      </c:barChart>
      <c:catAx>
        <c:axId val="42641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12832"/>
        <c:crosses val="autoZero"/>
        <c:auto val="1"/>
        <c:lblAlgn val="ctr"/>
        <c:lblOffset val="100"/>
        <c:noMultiLvlLbl val="0"/>
      </c:catAx>
      <c:valAx>
        <c:axId val="426412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1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4.8145676000000002</c:v>
                </c:pt>
                <c:pt idx="1">
                  <c:v>4.3052735000000002</c:v>
                </c:pt>
                <c:pt idx="2">
                  <c:v>4.8118806000000003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419.75749999999999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14008"/>
        <c:axId val="426414400"/>
      </c:barChart>
      <c:catAx>
        <c:axId val="42641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14400"/>
        <c:crosses val="autoZero"/>
        <c:auto val="1"/>
        <c:lblAlgn val="ctr"/>
        <c:lblOffset val="100"/>
        <c:noMultiLvlLbl val="0"/>
      </c:catAx>
      <c:valAx>
        <c:axId val="426414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1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6.5902979999999998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266288"/>
        <c:axId val="427266680"/>
      </c:barChart>
      <c:catAx>
        <c:axId val="42726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266680"/>
        <c:crosses val="autoZero"/>
        <c:auto val="1"/>
        <c:lblAlgn val="ctr"/>
        <c:lblOffset val="100"/>
        <c:noMultiLvlLbl val="0"/>
      </c:catAx>
      <c:valAx>
        <c:axId val="42726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26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78.832999999999998</c:v>
                </c:pt>
                <c:pt idx="1">
                  <c:v>6.6559999999999997</c:v>
                </c:pt>
                <c:pt idx="2">
                  <c:v>14.510999999999999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7267464"/>
        <c:axId val="427267856"/>
      </c:barChart>
      <c:catAx>
        <c:axId val="42726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267856"/>
        <c:crosses val="autoZero"/>
        <c:auto val="1"/>
        <c:lblAlgn val="ctr"/>
        <c:lblOffset val="100"/>
        <c:noMultiLvlLbl val="0"/>
      </c:catAx>
      <c:valAx>
        <c:axId val="42726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26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1191.4115999999999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268640"/>
        <c:axId val="427269032"/>
      </c:barChart>
      <c:catAx>
        <c:axId val="42726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269032"/>
        <c:crosses val="autoZero"/>
        <c:auto val="1"/>
        <c:lblAlgn val="ctr"/>
        <c:lblOffset val="100"/>
        <c:noMultiLvlLbl val="0"/>
      </c:catAx>
      <c:valAx>
        <c:axId val="427269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2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61.990009999999998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269816"/>
        <c:axId val="427270208"/>
      </c:barChart>
      <c:catAx>
        <c:axId val="42726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270208"/>
        <c:crosses val="autoZero"/>
        <c:auto val="1"/>
        <c:lblAlgn val="ctr"/>
        <c:lblOffset val="100"/>
        <c:noMultiLvlLbl val="0"/>
      </c:catAx>
      <c:valAx>
        <c:axId val="427270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26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384.2756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270992"/>
        <c:axId val="427271384"/>
      </c:barChart>
      <c:catAx>
        <c:axId val="42727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271384"/>
        <c:crosses val="autoZero"/>
        <c:auto val="1"/>
        <c:lblAlgn val="ctr"/>
        <c:lblOffset val="100"/>
        <c:noMultiLvlLbl val="0"/>
      </c:catAx>
      <c:valAx>
        <c:axId val="42727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27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1.6644553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258128"/>
        <c:axId val="426258520"/>
      </c:barChart>
      <c:catAx>
        <c:axId val="42625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258520"/>
        <c:crosses val="autoZero"/>
        <c:auto val="1"/>
        <c:lblAlgn val="ctr"/>
        <c:lblOffset val="100"/>
        <c:noMultiLvlLbl val="0"/>
      </c:catAx>
      <c:valAx>
        <c:axId val="42625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25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2516.6936000000001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272168"/>
        <c:axId val="427272560"/>
      </c:barChart>
      <c:catAx>
        <c:axId val="42727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272560"/>
        <c:crosses val="autoZero"/>
        <c:auto val="1"/>
        <c:lblAlgn val="ctr"/>
        <c:lblOffset val="100"/>
        <c:noMultiLvlLbl val="0"/>
      </c:catAx>
      <c:valAx>
        <c:axId val="42727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27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8.5640900000000002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7273344"/>
        <c:axId val="427273736"/>
      </c:barChart>
      <c:catAx>
        <c:axId val="42727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7273736"/>
        <c:crosses val="autoZero"/>
        <c:auto val="1"/>
        <c:lblAlgn val="ctr"/>
        <c:lblOffset val="100"/>
        <c:noMultiLvlLbl val="0"/>
      </c:catAx>
      <c:valAx>
        <c:axId val="42727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72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0.76533693000000003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9284432"/>
        <c:axId val="419284824"/>
      </c:barChart>
      <c:catAx>
        <c:axId val="41928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284824"/>
        <c:crosses val="autoZero"/>
        <c:auto val="1"/>
        <c:lblAlgn val="ctr"/>
        <c:lblOffset val="100"/>
        <c:noMultiLvlLbl val="0"/>
      </c:catAx>
      <c:valAx>
        <c:axId val="419284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928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319.52593999999999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034040"/>
        <c:axId val="474984960"/>
      </c:barChart>
      <c:catAx>
        <c:axId val="42603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984960"/>
        <c:crosses val="autoZero"/>
        <c:auto val="1"/>
        <c:lblAlgn val="ctr"/>
        <c:lblOffset val="100"/>
        <c:noMultiLvlLbl val="0"/>
      </c:catAx>
      <c:valAx>
        <c:axId val="47498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03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0.90986073000000001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985744"/>
        <c:axId val="474986136"/>
      </c:barChart>
      <c:catAx>
        <c:axId val="47498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986136"/>
        <c:crosses val="autoZero"/>
        <c:auto val="1"/>
        <c:lblAlgn val="ctr"/>
        <c:lblOffset val="100"/>
        <c:noMultiLvlLbl val="0"/>
      </c:catAx>
      <c:valAx>
        <c:axId val="474986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98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8.9993739999999995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986920"/>
        <c:axId val="474987312"/>
      </c:barChart>
      <c:catAx>
        <c:axId val="47498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987312"/>
        <c:crosses val="autoZero"/>
        <c:auto val="1"/>
        <c:lblAlgn val="ctr"/>
        <c:lblOffset val="100"/>
        <c:noMultiLvlLbl val="0"/>
      </c:catAx>
      <c:valAx>
        <c:axId val="47498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98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0.76533693000000003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988096"/>
        <c:axId val="474988488"/>
      </c:barChart>
      <c:catAx>
        <c:axId val="47498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988488"/>
        <c:crosses val="autoZero"/>
        <c:auto val="1"/>
        <c:lblAlgn val="ctr"/>
        <c:lblOffset val="100"/>
        <c:noMultiLvlLbl val="0"/>
      </c:catAx>
      <c:valAx>
        <c:axId val="47498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98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444.67419999999998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989272"/>
        <c:axId val="474989664"/>
      </c:barChart>
      <c:catAx>
        <c:axId val="47498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989664"/>
        <c:crosses val="autoZero"/>
        <c:auto val="1"/>
        <c:lblAlgn val="ctr"/>
        <c:lblOffset val="100"/>
        <c:noMultiLvlLbl val="0"/>
      </c:catAx>
      <c:valAx>
        <c:axId val="47498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98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3.0693980000000001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4990448"/>
        <c:axId val="474990840"/>
      </c:barChart>
      <c:catAx>
        <c:axId val="47499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4990840"/>
        <c:crosses val="autoZero"/>
        <c:auto val="1"/>
        <c:lblAlgn val="ctr"/>
        <c:lblOffset val="100"/>
        <c:noMultiLvlLbl val="0"/>
      </c:catAx>
      <c:valAx>
        <c:axId val="47499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499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D41" sqref="D41"/>
    </sheetView>
  </sheetViews>
  <sheetFormatPr defaultColWidth="9" defaultRowHeight="17.399999999999999" x14ac:dyDescent="0.4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4">
      <c r="A1" s="56" t="str">
        <f>'DRIs DATA 입력'!A1</f>
        <v>정보</v>
      </c>
      <c r="B1" s="55" t="str">
        <f>'DRIs DATA 입력'!B1</f>
        <v>(설문지 : FFQ 95문항 설문지, 사용자 : 정영숙, ID : H1900242)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2020년 06월 10일 10:44:27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4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4">
      <c r="A4" s="60" t="s">
        <v>56</v>
      </c>
      <c r="B4" s="61"/>
      <c r="C4" s="62"/>
      <c r="D4" s="55"/>
      <c r="E4" s="60" t="s">
        <v>198</v>
      </c>
      <c r="F4" s="61"/>
      <c r="G4" s="61"/>
      <c r="H4" s="62"/>
      <c r="I4" s="55"/>
      <c r="J4" s="60" t="s">
        <v>199</v>
      </c>
      <c r="K4" s="61"/>
      <c r="L4" s="62"/>
      <c r="M4" s="55"/>
      <c r="N4" s="60" t="s">
        <v>200</v>
      </c>
      <c r="O4" s="61"/>
      <c r="P4" s="61"/>
      <c r="Q4" s="61"/>
      <c r="R4" s="61"/>
      <c r="S4" s="62"/>
      <c r="T4" s="55"/>
      <c r="U4" s="60" t="s">
        <v>201</v>
      </c>
      <c r="V4" s="61"/>
      <c r="W4" s="61"/>
      <c r="X4" s="61"/>
      <c r="Y4" s="61"/>
      <c r="Z4" s="62"/>
      <c r="AA4" s="55"/>
    </row>
    <row r="5" spans="1:27" x14ac:dyDescent="0.4">
      <c r="A5" s="59"/>
      <c r="B5" s="59" t="s">
        <v>202</v>
      </c>
      <c r="C5" s="59" t="s">
        <v>203</v>
      </c>
      <c r="D5" s="55"/>
      <c r="E5" s="59"/>
      <c r="F5" s="59" t="s">
        <v>204</v>
      </c>
      <c r="G5" s="59" t="s">
        <v>205</v>
      </c>
      <c r="H5" s="59" t="s">
        <v>200</v>
      </c>
      <c r="I5" s="55"/>
      <c r="J5" s="59"/>
      <c r="K5" s="59" t="s">
        <v>206</v>
      </c>
      <c r="L5" s="59" t="s">
        <v>207</v>
      </c>
      <c r="M5" s="55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55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55"/>
    </row>
    <row r="6" spans="1:27" x14ac:dyDescent="0.4">
      <c r="A6" s="59" t="s">
        <v>56</v>
      </c>
      <c r="B6" s="59">
        <f>'DRIs DATA 입력'!B6</f>
        <v>1600</v>
      </c>
      <c r="C6" s="59">
        <f>'DRIs DATA 입력'!C6</f>
        <v>1191.4115999999999</v>
      </c>
      <c r="D6" s="55"/>
      <c r="E6" s="59" t="s">
        <v>215</v>
      </c>
      <c r="F6" s="59">
        <v>65</v>
      </c>
      <c r="G6" s="59">
        <v>30</v>
      </c>
      <c r="H6" s="59">
        <v>20</v>
      </c>
      <c r="I6" s="55"/>
      <c r="J6" s="59" t="s">
        <v>212</v>
      </c>
      <c r="K6" s="59">
        <v>0.1</v>
      </c>
      <c r="L6" s="59">
        <v>4</v>
      </c>
      <c r="M6" s="55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39.570281999999999</v>
      </c>
      <c r="T6" s="55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17.019553999999999</v>
      </c>
      <c r="AA6" s="55"/>
    </row>
    <row r="7" spans="1:27" x14ac:dyDescent="0.4">
      <c r="A7" s="55"/>
      <c r="B7" s="55"/>
      <c r="C7" s="55"/>
      <c r="D7" s="55"/>
      <c r="E7" s="59" t="s">
        <v>272</v>
      </c>
      <c r="F7" s="59">
        <v>60</v>
      </c>
      <c r="G7" s="59">
        <v>27</v>
      </c>
      <c r="H7" s="59">
        <v>13</v>
      </c>
      <c r="I7" s="55"/>
      <c r="J7" s="59" t="s">
        <v>272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4">
      <c r="A8" s="55"/>
      <c r="B8" s="55"/>
      <c r="C8" s="55"/>
      <c r="D8" s="55"/>
      <c r="E8" s="59" t="s">
        <v>216</v>
      </c>
      <c r="F8" s="59">
        <f>'DRIs DATA 입력'!F8</f>
        <v>78.832999999999998</v>
      </c>
      <c r="G8" s="59">
        <f>'DRIs DATA 입력'!G8</f>
        <v>6.6559999999999997</v>
      </c>
      <c r="H8" s="59">
        <f>'DRIs DATA 입력'!H8</f>
        <v>14.510999999999999</v>
      </c>
      <c r="I8" s="55"/>
      <c r="J8" s="59" t="s">
        <v>216</v>
      </c>
      <c r="K8" s="59">
        <f>'DRIs DATA 입력'!K8</f>
        <v>3.528</v>
      </c>
      <c r="L8" s="59">
        <f>'DRIs DATA 입력'!L8</f>
        <v>6.3029999999999999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4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4">
      <c r="A14" s="60" t="s">
        <v>218</v>
      </c>
      <c r="B14" s="61"/>
      <c r="C14" s="61"/>
      <c r="D14" s="61"/>
      <c r="E14" s="61"/>
      <c r="F14" s="62"/>
      <c r="G14" s="55"/>
      <c r="H14" s="60" t="s">
        <v>219</v>
      </c>
      <c r="I14" s="61"/>
      <c r="J14" s="61"/>
      <c r="K14" s="61"/>
      <c r="L14" s="61"/>
      <c r="M14" s="62"/>
      <c r="N14" s="55"/>
      <c r="O14" s="60" t="s">
        <v>220</v>
      </c>
      <c r="P14" s="61"/>
      <c r="Q14" s="61"/>
      <c r="R14" s="61"/>
      <c r="S14" s="61"/>
      <c r="T14" s="62"/>
      <c r="U14" s="55"/>
      <c r="V14" s="60" t="s">
        <v>221</v>
      </c>
      <c r="W14" s="61"/>
      <c r="X14" s="61"/>
      <c r="Y14" s="61"/>
      <c r="Z14" s="61"/>
      <c r="AA14" s="62"/>
    </row>
    <row r="15" spans="1:27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55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55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55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</row>
    <row r="16" spans="1:27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419.75749999999999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6.5902979999999998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1.6644553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319.52593999999999</v>
      </c>
    </row>
    <row r="23" spans="1:62" x14ac:dyDescent="0.4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4">
      <c r="A24" s="60" t="s">
        <v>224</v>
      </c>
      <c r="B24" s="61"/>
      <c r="C24" s="61"/>
      <c r="D24" s="61"/>
      <c r="E24" s="61"/>
      <c r="F24" s="62"/>
      <c r="G24" s="55"/>
      <c r="H24" s="60" t="s">
        <v>225</v>
      </c>
      <c r="I24" s="61"/>
      <c r="J24" s="61"/>
      <c r="K24" s="61"/>
      <c r="L24" s="61"/>
      <c r="M24" s="62"/>
      <c r="N24" s="55"/>
      <c r="O24" s="60" t="s">
        <v>226</v>
      </c>
      <c r="P24" s="61"/>
      <c r="Q24" s="61"/>
      <c r="R24" s="61"/>
      <c r="S24" s="61"/>
      <c r="T24" s="62"/>
      <c r="U24" s="55"/>
      <c r="V24" s="60" t="s">
        <v>227</v>
      </c>
      <c r="W24" s="61"/>
      <c r="X24" s="61"/>
      <c r="Y24" s="61"/>
      <c r="Z24" s="61"/>
      <c r="AA24" s="62"/>
      <c r="AB24" s="55"/>
      <c r="AC24" s="60" t="s">
        <v>228</v>
      </c>
      <c r="AD24" s="61"/>
      <c r="AE24" s="61"/>
      <c r="AF24" s="61"/>
      <c r="AG24" s="61"/>
      <c r="AH24" s="62"/>
      <c r="AI24" s="55"/>
      <c r="AJ24" s="60" t="s">
        <v>229</v>
      </c>
      <c r="AK24" s="61"/>
      <c r="AL24" s="61"/>
      <c r="AM24" s="61"/>
      <c r="AN24" s="61"/>
      <c r="AO24" s="62"/>
      <c r="AP24" s="55"/>
      <c r="AQ24" s="60" t="s">
        <v>230</v>
      </c>
      <c r="AR24" s="61"/>
      <c r="AS24" s="61"/>
      <c r="AT24" s="61"/>
      <c r="AU24" s="61"/>
      <c r="AV24" s="62"/>
      <c r="AW24" s="55"/>
      <c r="AX24" s="60" t="s">
        <v>231</v>
      </c>
      <c r="AY24" s="61"/>
      <c r="AZ24" s="61"/>
      <c r="BA24" s="61"/>
      <c r="BB24" s="61"/>
      <c r="BC24" s="62"/>
      <c r="BD24" s="55"/>
      <c r="BE24" s="60" t="s">
        <v>232</v>
      </c>
      <c r="BF24" s="61"/>
      <c r="BG24" s="61"/>
      <c r="BH24" s="61"/>
      <c r="BI24" s="61"/>
      <c r="BJ24" s="62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55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55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55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55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55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55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55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55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61.990009999999998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1.1193386000000001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0.90986073000000001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8.9993739999999995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0.76533693000000003</v>
      </c>
      <c r="AI26" s="55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444.67419999999998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3.0693980000000001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1.5548557999999999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0.20450262999999999</v>
      </c>
    </row>
    <row r="33" spans="1:68" x14ac:dyDescent="0.4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4">
      <c r="A34" s="60" t="s">
        <v>235</v>
      </c>
      <c r="B34" s="61"/>
      <c r="C34" s="61"/>
      <c r="D34" s="61"/>
      <c r="E34" s="61"/>
      <c r="F34" s="62"/>
      <c r="G34" s="55"/>
      <c r="H34" s="60" t="s">
        <v>236</v>
      </c>
      <c r="I34" s="61"/>
      <c r="J34" s="61"/>
      <c r="K34" s="61"/>
      <c r="L34" s="61"/>
      <c r="M34" s="62"/>
      <c r="N34" s="55"/>
      <c r="O34" s="60" t="s">
        <v>237</v>
      </c>
      <c r="P34" s="61"/>
      <c r="Q34" s="61"/>
      <c r="R34" s="61"/>
      <c r="S34" s="61"/>
      <c r="T34" s="62"/>
      <c r="U34" s="55"/>
      <c r="V34" s="60" t="s">
        <v>238</v>
      </c>
      <c r="W34" s="61"/>
      <c r="X34" s="61"/>
      <c r="Y34" s="61"/>
      <c r="Z34" s="61"/>
      <c r="AA34" s="62"/>
      <c r="AB34" s="55"/>
      <c r="AC34" s="60" t="s">
        <v>239</v>
      </c>
      <c r="AD34" s="61"/>
      <c r="AE34" s="61"/>
      <c r="AF34" s="61"/>
      <c r="AG34" s="61"/>
      <c r="AH34" s="62"/>
      <c r="AI34" s="55"/>
      <c r="AJ34" s="60" t="s">
        <v>240</v>
      </c>
      <c r="AK34" s="61"/>
      <c r="AL34" s="61"/>
      <c r="AM34" s="61"/>
      <c r="AN34" s="61"/>
      <c r="AO34" s="62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55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55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55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55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55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384.2756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819.12463000000002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2516.6936000000001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1932.1306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129.15627000000001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108.17581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4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4">
      <c r="A44" s="60" t="s">
        <v>242</v>
      </c>
      <c r="B44" s="61"/>
      <c r="C44" s="61"/>
      <c r="D44" s="61"/>
      <c r="E44" s="61"/>
      <c r="F44" s="62"/>
      <c r="G44" s="55"/>
      <c r="H44" s="60" t="s">
        <v>243</v>
      </c>
      <c r="I44" s="61"/>
      <c r="J44" s="61"/>
      <c r="K44" s="61"/>
      <c r="L44" s="61"/>
      <c r="M44" s="62"/>
      <c r="N44" s="55"/>
      <c r="O44" s="60" t="s">
        <v>244</v>
      </c>
      <c r="P44" s="61"/>
      <c r="Q44" s="61"/>
      <c r="R44" s="61"/>
      <c r="S44" s="61"/>
      <c r="T44" s="62"/>
      <c r="U44" s="55"/>
      <c r="V44" s="60" t="s">
        <v>245</v>
      </c>
      <c r="W44" s="61"/>
      <c r="X44" s="61"/>
      <c r="Y44" s="61"/>
      <c r="Z44" s="61"/>
      <c r="AA44" s="62"/>
      <c r="AB44" s="55"/>
      <c r="AC44" s="60" t="s">
        <v>246</v>
      </c>
      <c r="AD44" s="61"/>
      <c r="AE44" s="61"/>
      <c r="AF44" s="61"/>
      <c r="AG44" s="61"/>
      <c r="AH44" s="62"/>
      <c r="AI44" s="55"/>
      <c r="AJ44" s="60" t="s">
        <v>247</v>
      </c>
      <c r="AK44" s="61"/>
      <c r="AL44" s="61"/>
      <c r="AM44" s="61"/>
      <c r="AN44" s="61"/>
      <c r="AO44" s="62"/>
      <c r="AP44" s="55"/>
      <c r="AQ44" s="60" t="s">
        <v>248</v>
      </c>
      <c r="AR44" s="61"/>
      <c r="AS44" s="61"/>
      <c r="AT44" s="61"/>
      <c r="AU44" s="61"/>
      <c r="AV44" s="62"/>
      <c r="AW44" s="55"/>
      <c r="AX44" s="60" t="s">
        <v>249</v>
      </c>
      <c r="AY44" s="61"/>
      <c r="AZ44" s="61"/>
      <c r="BA44" s="61"/>
      <c r="BB44" s="61"/>
      <c r="BC44" s="62"/>
      <c r="BD44" s="55"/>
      <c r="BE44" s="60" t="s">
        <v>250</v>
      </c>
      <c r="BF44" s="61"/>
      <c r="BG44" s="61"/>
      <c r="BH44" s="61"/>
      <c r="BI44" s="61"/>
      <c r="BJ44" s="62"/>
      <c r="BK44" s="55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55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55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55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55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55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55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55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55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55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8.5640900000000002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7.1943169999999999</v>
      </c>
      <c r="N46" s="55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496.33605999999997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5.4151164000000003E-3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2.9100494000000001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117.34587999999999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52.558444999999999</v>
      </c>
      <c r="AW46" s="55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40" sqref="G40"/>
    </sheetView>
  </sheetViews>
  <sheetFormatPr defaultColWidth="9" defaultRowHeight="17.399999999999999" x14ac:dyDescent="0.4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4">
      <c r="A1" s="56" t="s">
        <v>295</v>
      </c>
      <c r="B1" s="55" t="s">
        <v>296</v>
      </c>
      <c r="G1" s="56" t="s">
        <v>297</v>
      </c>
      <c r="H1" s="55" t="s">
        <v>298</v>
      </c>
    </row>
    <row r="3" spans="1:27" x14ac:dyDescent="0.4">
      <c r="A3" s="65" t="s">
        <v>299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4">
      <c r="A4" s="63" t="s">
        <v>300</v>
      </c>
      <c r="B4" s="63"/>
      <c r="C4" s="63"/>
      <c r="E4" s="60" t="s">
        <v>301</v>
      </c>
      <c r="F4" s="61"/>
      <c r="G4" s="61"/>
      <c r="H4" s="62"/>
      <c r="J4" s="60" t="s">
        <v>302</v>
      </c>
      <c r="K4" s="61"/>
      <c r="L4" s="62"/>
      <c r="N4" s="63" t="s">
        <v>46</v>
      </c>
      <c r="O4" s="63"/>
      <c r="P4" s="63"/>
      <c r="Q4" s="63"/>
      <c r="R4" s="63"/>
      <c r="S4" s="63"/>
      <c r="U4" s="63" t="s">
        <v>303</v>
      </c>
      <c r="V4" s="63"/>
      <c r="W4" s="63"/>
      <c r="X4" s="63"/>
      <c r="Y4" s="63"/>
      <c r="Z4" s="63"/>
    </row>
    <row r="5" spans="1:27" x14ac:dyDescent="0.4">
      <c r="A5" s="59"/>
      <c r="B5" s="59" t="s">
        <v>304</v>
      </c>
      <c r="C5" s="59" t="s">
        <v>305</v>
      </c>
      <c r="E5" s="59"/>
      <c r="F5" s="59" t="s">
        <v>50</v>
      </c>
      <c r="G5" s="59" t="s">
        <v>306</v>
      </c>
      <c r="H5" s="59" t="s">
        <v>46</v>
      </c>
      <c r="J5" s="59"/>
      <c r="K5" s="59" t="s">
        <v>307</v>
      </c>
      <c r="L5" s="59" t="s">
        <v>308</v>
      </c>
      <c r="N5" s="59"/>
      <c r="O5" s="59" t="s">
        <v>309</v>
      </c>
      <c r="P5" s="59" t="s">
        <v>310</v>
      </c>
      <c r="Q5" s="59" t="s">
        <v>311</v>
      </c>
      <c r="R5" s="59" t="s">
        <v>312</v>
      </c>
      <c r="S5" s="59" t="s">
        <v>305</v>
      </c>
      <c r="U5" s="59"/>
      <c r="V5" s="59" t="s">
        <v>309</v>
      </c>
      <c r="W5" s="59" t="s">
        <v>310</v>
      </c>
      <c r="X5" s="59" t="s">
        <v>311</v>
      </c>
      <c r="Y5" s="59" t="s">
        <v>312</v>
      </c>
      <c r="Z5" s="59" t="s">
        <v>305</v>
      </c>
    </row>
    <row r="6" spans="1:27" x14ac:dyDescent="0.4">
      <c r="A6" s="59" t="s">
        <v>300</v>
      </c>
      <c r="B6" s="59">
        <v>1600</v>
      </c>
      <c r="C6" s="59">
        <v>1191.4115999999999</v>
      </c>
      <c r="E6" s="59" t="s">
        <v>313</v>
      </c>
      <c r="F6" s="59">
        <v>55</v>
      </c>
      <c r="G6" s="59">
        <v>15</v>
      </c>
      <c r="H6" s="59">
        <v>7</v>
      </c>
      <c r="J6" s="59" t="s">
        <v>313</v>
      </c>
      <c r="K6" s="59">
        <v>0.1</v>
      </c>
      <c r="L6" s="59">
        <v>4</v>
      </c>
      <c r="N6" s="59" t="s">
        <v>314</v>
      </c>
      <c r="O6" s="59">
        <v>40</v>
      </c>
      <c r="P6" s="59">
        <v>45</v>
      </c>
      <c r="Q6" s="59">
        <v>0</v>
      </c>
      <c r="R6" s="59">
        <v>0</v>
      </c>
      <c r="S6" s="59">
        <v>39.570281999999999</v>
      </c>
      <c r="U6" s="59" t="s">
        <v>315</v>
      </c>
      <c r="V6" s="59">
        <v>0</v>
      </c>
      <c r="W6" s="59">
        <v>0</v>
      </c>
      <c r="X6" s="59">
        <v>20</v>
      </c>
      <c r="Y6" s="59">
        <v>0</v>
      </c>
      <c r="Z6" s="59">
        <v>17.019553999999999</v>
      </c>
    </row>
    <row r="7" spans="1:27" x14ac:dyDescent="0.4">
      <c r="E7" s="59" t="s">
        <v>316</v>
      </c>
      <c r="F7" s="59">
        <v>65</v>
      </c>
      <c r="G7" s="59">
        <v>30</v>
      </c>
      <c r="H7" s="59">
        <v>20</v>
      </c>
      <c r="J7" s="59" t="s">
        <v>316</v>
      </c>
      <c r="K7" s="59">
        <v>1</v>
      </c>
      <c r="L7" s="59">
        <v>10</v>
      </c>
    </row>
    <row r="8" spans="1:27" x14ac:dyDescent="0.4">
      <c r="E8" s="59" t="s">
        <v>317</v>
      </c>
      <c r="F8" s="59">
        <v>78.832999999999998</v>
      </c>
      <c r="G8" s="59">
        <v>6.6559999999999997</v>
      </c>
      <c r="H8" s="59">
        <v>14.510999999999999</v>
      </c>
      <c r="J8" s="59" t="s">
        <v>317</v>
      </c>
      <c r="K8" s="59">
        <v>3.528</v>
      </c>
      <c r="L8" s="59">
        <v>6.3029999999999999</v>
      </c>
    </row>
    <row r="13" spans="1:27" x14ac:dyDescent="0.4">
      <c r="A13" s="64" t="s">
        <v>318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4">
      <c r="A14" s="63" t="s">
        <v>319</v>
      </c>
      <c r="B14" s="63"/>
      <c r="C14" s="63"/>
      <c r="D14" s="63"/>
      <c r="E14" s="63"/>
      <c r="F14" s="63"/>
      <c r="H14" s="63" t="s">
        <v>331</v>
      </c>
      <c r="I14" s="63"/>
      <c r="J14" s="63"/>
      <c r="K14" s="63"/>
      <c r="L14" s="63"/>
      <c r="M14" s="63"/>
      <c r="O14" s="63" t="s">
        <v>320</v>
      </c>
      <c r="P14" s="63"/>
      <c r="Q14" s="63"/>
      <c r="R14" s="63"/>
      <c r="S14" s="63"/>
      <c r="T14" s="63"/>
      <c r="V14" s="63" t="s">
        <v>321</v>
      </c>
      <c r="W14" s="63"/>
      <c r="X14" s="63"/>
      <c r="Y14" s="63"/>
      <c r="Z14" s="63"/>
      <c r="AA14" s="63"/>
    </row>
    <row r="15" spans="1:27" x14ac:dyDescent="0.4">
      <c r="A15" s="59"/>
      <c r="B15" s="59" t="s">
        <v>309</v>
      </c>
      <c r="C15" s="59" t="s">
        <v>310</v>
      </c>
      <c r="D15" s="59" t="s">
        <v>311</v>
      </c>
      <c r="E15" s="59" t="s">
        <v>312</v>
      </c>
      <c r="F15" s="59" t="s">
        <v>305</v>
      </c>
      <c r="H15" s="59"/>
      <c r="I15" s="59" t="s">
        <v>309</v>
      </c>
      <c r="J15" s="59" t="s">
        <v>310</v>
      </c>
      <c r="K15" s="59" t="s">
        <v>311</v>
      </c>
      <c r="L15" s="59" t="s">
        <v>312</v>
      </c>
      <c r="M15" s="59" t="s">
        <v>305</v>
      </c>
      <c r="O15" s="59"/>
      <c r="P15" s="59" t="s">
        <v>309</v>
      </c>
      <c r="Q15" s="59" t="s">
        <v>310</v>
      </c>
      <c r="R15" s="59" t="s">
        <v>311</v>
      </c>
      <c r="S15" s="59" t="s">
        <v>312</v>
      </c>
      <c r="T15" s="59" t="s">
        <v>305</v>
      </c>
      <c r="V15" s="59"/>
      <c r="W15" s="59" t="s">
        <v>309</v>
      </c>
      <c r="X15" s="59" t="s">
        <v>310</v>
      </c>
      <c r="Y15" s="59" t="s">
        <v>311</v>
      </c>
      <c r="Z15" s="59" t="s">
        <v>312</v>
      </c>
      <c r="AA15" s="59" t="s">
        <v>305</v>
      </c>
    </row>
    <row r="16" spans="1:27" x14ac:dyDescent="0.4">
      <c r="A16" s="59" t="s">
        <v>322</v>
      </c>
      <c r="B16" s="59">
        <v>410</v>
      </c>
      <c r="C16" s="59">
        <v>550</v>
      </c>
      <c r="D16" s="59">
        <v>0</v>
      </c>
      <c r="E16" s="59">
        <v>3000</v>
      </c>
      <c r="F16" s="59">
        <v>419.75749999999999</v>
      </c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v>6.5902979999999998</v>
      </c>
      <c r="O16" s="59" t="s">
        <v>4</v>
      </c>
      <c r="P16" s="59">
        <v>0</v>
      </c>
      <c r="Q16" s="59">
        <v>0</v>
      </c>
      <c r="R16" s="59">
        <v>15</v>
      </c>
      <c r="S16" s="59">
        <v>100</v>
      </c>
      <c r="T16" s="59">
        <v>1.6644553</v>
      </c>
      <c r="V16" s="59" t="s">
        <v>5</v>
      </c>
      <c r="W16" s="59">
        <v>0</v>
      </c>
      <c r="X16" s="59">
        <v>0</v>
      </c>
      <c r="Y16" s="59">
        <v>65</v>
      </c>
      <c r="Z16" s="59">
        <v>0</v>
      </c>
      <c r="AA16" s="59">
        <v>319.52593999999999</v>
      </c>
    </row>
    <row r="23" spans="1:62" x14ac:dyDescent="0.4">
      <c r="A23" s="64" t="s">
        <v>323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4">
      <c r="A24" s="63" t="s">
        <v>324</v>
      </c>
      <c r="B24" s="63"/>
      <c r="C24" s="63"/>
      <c r="D24" s="63"/>
      <c r="E24" s="63"/>
      <c r="F24" s="63"/>
      <c r="H24" s="63" t="s">
        <v>325</v>
      </c>
      <c r="I24" s="63"/>
      <c r="J24" s="63"/>
      <c r="K24" s="63"/>
      <c r="L24" s="63"/>
      <c r="M24" s="63"/>
      <c r="O24" s="63" t="s">
        <v>326</v>
      </c>
      <c r="P24" s="63"/>
      <c r="Q24" s="63"/>
      <c r="R24" s="63"/>
      <c r="S24" s="63"/>
      <c r="T24" s="63"/>
      <c r="V24" s="63" t="s">
        <v>332</v>
      </c>
      <c r="W24" s="63"/>
      <c r="X24" s="63"/>
      <c r="Y24" s="63"/>
      <c r="Z24" s="63"/>
      <c r="AA24" s="63"/>
      <c r="AC24" s="63" t="s">
        <v>333</v>
      </c>
      <c r="AD24" s="63"/>
      <c r="AE24" s="63"/>
      <c r="AF24" s="63"/>
      <c r="AG24" s="63"/>
      <c r="AH24" s="63"/>
      <c r="AJ24" s="63" t="s">
        <v>327</v>
      </c>
      <c r="AK24" s="63"/>
      <c r="AL24" s="63"/>
      <c r="AM24" s="63"/>
      <c r="AN24" s="63"/>
      <c r="AO24" s="63"/>
      <c r="AQ24" s="63" t="s">
        <v>328</v>
      </c>
      <c r="AR24" s="63"/>
      <c r="AS24" s="63"/>
      <c r="AT24" s="63"/>
      <c r="AU24" s="63"/>
      <c r="AV24" s="63"/>
      <c r="AX24" s="63" t="s">
        <v>329</v>
      </c>
      <c r="AY24" s="63"/>
      <c r="AZ24" s="63"/>
      <c r="BA24" s="63"/>
      <c r="BB24" s="63"/>
      <c r="BC24" s="63"/>
      <c r="BE24" s="63" t="s">
        <v>275</v>
      </c>
      <c r="BF24" s="63"/>
      <c r="BG24" s="63"/>
      <c r="BH24" s="63"/>
      <c r="BI24" s="63"/>
      <c r="BJ24" s="63"/>
    </row>
    <row r="25" spans="1:62" x14ac:dyDescent="0.4">
      <c r="A25" s="59"/>
      <c r="B25" s="59" t="s">
        <v>309</v>
      </c>
      <c r="C25" s="59" t="s">
        <v>310</v>
      </c>
      <c r="D25" s="59" t="s">
        <v>311</v>
      </c>
      <c r="E25" s="59" t="s">
        <v>312</v>
      </c>
      <c r="F25" s="59" t="s">
        <v>305</v>
      </c>
      <c r="H25" s="59"/>
      <c r="I25" s="59" t="s">
        <v>309</v>
      </c>
      <c r="J25" s="59" t="s">
        <v>310</v>
      </c>
      <c r="K25" s="59" t="s">
        <v>311</v>
      </c>
      <c r="L25" s="59" t="s">
        <v>312</v>
      </c>
      <c r="M25" s="59" t="s">
        <v>305</v>
      </c>
      <c r="O25" s="59"/>
      <c r="P25" s="59" t="s">
        <v>309</v>
      </c>
      <c r="Q25" s="59" t="s">
        <v>310</v>
      </c>
      <c r="R25" s="59" t="s">
        <v>311</v>
      </c>
      <c r="S25" s="59" t="s">
        <v>312</v>
      </c>
      <c r="T25" s="59" t="s">
        <v>305</v>
      </c>
      <c r="V25" s="59"/>
      <c r="W25" s="59" t="s">
        <v>309</v>
      </c>
      <c r="X25" s="59" t="s">
        <v>310</v>
      </c>
      <c r="Y25" s="59" t="s">
        <v>311</v>
      </c>
      <c r="Z25" s="59" t="s">
        <v>312</v>
      </c>
      <c r="AA25" s="59" t="s">
        <v>305</v>
      </c>
      <c r="AC25" s="59"/>
      <c r="AD25" s="59" t="s">
        <v>309</v>
      </c>
      <c r="AE25" s="59" t="s">
        <v>310</v>
      </c>
      <c r="AF25" s="59" t="s">
        <v>311</v>
      </c>
      <c r="AG25" s="59" t="s">
        <v>312</v>
      </c>
      <c r="AH25" s="59" t="s">
        <v>305</v>
      </c>
      <c r="AJ25" s="59"/>
      <c r="AK25" s="59" t="s">
        <v>309</v>
      </c>
      <c r="AL25" s="59" t="s">
        <v>310</v>
      </c>
      <c r="AM25" s="59" t="s">
        <v>311</v>
      </c>
      <c r="AN25" s="59" t="s">
        <v>312</v>
      </c>
      <c r="AO25" s="59" t="s">
        <v>305</v>
      </c>
      <c r="AQ25" s="59"/>
      <c r="AR25" s="59" t="s">
        <v>309</v>
      </c>
      <c r="AS25" s="59" t="s">
        <v>310</v>
      </c>
      <c r="AT25" s="59" t="s">
        <v>311</v>
      </c>
      <c r="AU25" s="59" t="s">
        <v>312</v>
      </c>
      <c r="AV25" s="59" t="s">
        <v>305</v>
      </c>
      <c r="AX25" s="59"/>
      <c r="AY25" s="59" t="s">
        <v>309</v>
      </c>
      <c r="AZ25" s="59" t="s">
        <v>310</v>
      </c>
      <c r="BA25" s="59" t="s">
        <v>311</v>
      </c>
      <c r="BB25" s="59" t="s">
        <v>312</v>
      </c>
      <c r="BC25" s="59" t="s">
        <v>305</v>
      </c>
      <c r="BE25" s="59"/>
      <c r="BF25" s="59" t="s">
        <v>309</v>
      </c>
      <c r="BG25" s="59" t="s">
        <v>310</v>
      </c>
      <c r="BH25" s="59" t="s">
        <v>311</v>
      </c>
      <c r="BI25" s="59" t="s">
        <v>312</v>
      </c>
      <c r="BJ25" s="59" t="s">
        <v>305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v>61.990009999999998</v>
      </c>
      <c r="H26" s="59" t="s">
        <v>9</v>
      </c>
      <c r="I26" s="59">
        <v>0.9</v>
      </c>
      <c r="J26" s="59">
        <v>1.1000000000000001</v>
      </c>
      <c r="K26" s="59">
        <v>0</v>
      </c>
      <c r="L26" s="59">
        <v>0</v>
      </c>
      <c r="M26" s="59">
        <v>1.1193386000000001</v>
      </c>
      <c r="O26" s="59" t="s">
        <v>10</v>
      </c>
      <c r="P26" s="59">
        <v>1</v>
      </c>
      <c r="Q26" s="59">
        <v>1.2</v>
      </c>
      <c r="R26" s="59">
        <v>0</v>
      </c>
      <c r="S26" s="59">
        <v>0</v>
      </c>
      <c r="T26" s="59">
        <v>0.90986073000000001</v>
      </c>
      <c r="V26" s="59" t="s">
        <v>11</v>
      </c>
      <c r="W26" s="59">
        <v>11</v>
      </c>
      <c r="X26" s="59">
        <v>14</v>
      </c>
      <c r="Y26" s="59">
        <v>0</v>
      </c>
      <c r="Z26" s="59">
        <v>35</v>
      </c>
      <c r="AA26" s="59">
        <v>8.9993739999999995</v>
      </c>
      <c r="AC26" s="59" t="s">
        <v>12</v>
      </c>
      <c r="AD26" s="59">
        <v>1.2</v>
      </c>
      <c r="AE26" s="59">
        <v>1.4</v>
      </c>
      <c r="AF26" s="59">
        <v>0</v>
      </c>
      <c r="AG26" s="59">
        <v>100</v>
      </c>
      <c r="AH26" s="59">
        <v>0.76533693000000003</v>
      </c>
      <c r="AJ26" s="59" t="s">
        <v>276</v>
      </c>
      <c r="AK26" s="59">
        <v>320</v>
      </c>
      <c r="AL26" s="59">
        <v>400</v>
      </c>
      <c r="AM26" s="59">
        <v>0</v>
      </c>
      <c r="AN26" s="59">
        <v>1000</v>
      </c>
      <c r="AO26" s="59">
        <v>444.67419999999998</v>
      </c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v>3.0693980000000001</v>
      </c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v>1.5548557999999999</v>
      </c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v>0.20450262999999999</v>
      </c>
    </row>
    <row r="33" spans="1:68" x14ac:dyDescent="0.4">
      <c r="A33" s="64" t="s">
        <v>277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4">
      <c r="A34" s="63" t="s">
        <v>278</v>
      </c>
      <c r="B34" s="63"/>
      <c r="C34" s="63"/>
      <c r="D34" s="63"/>
      <c r="E34" s="63"/>
      <c r="F34" s="63"/>
      <c r="H34" s="63" t="s">
        <v>279</v>
      </c>
      <c r="I34" s="63"/>
      <c r="J34" s="63"/>
      <c r="K34" s="63"/>
      <c r="L34" s="63"/>
      <c r="M34" s="63"/>
      <c r="O34" s="63" t="s">
        <v>280</v>
      </c>
      <c r="P34" s="63"/>
      <c r="Q34" s="63"/>
      <c r="R34" s="63"/>
      <c r="S34" s="63"/>
      <c r="T34" s="63"/>
      <c r="V34" s="63" t="s">
        <v>281</v>
      </c>
      <c r="W34" s="63"/>
      <c r="X34" s="63"/>
      <c r="Y34" s="63"/>
      <c r="Z34" s="63"/>
      <c r="AA34" s="63"/>
      <c r="AC34" s="63" t="s">
        <v>330</v>
      </c>
      <c r="AD34" s="63"/>
      <c r="AE34" s="63"/>
      <c r="AF34" s="63"/>
      <c r="AG34" s="63"/>
      <c r="AH34" s="63"/>
      <c r="AJ34" s="63" t="s">
        <v>282</v>
      </c>
      <c r="AK34" s="63"/>
      <c r="AL34" s="63"/>
      <c r="AM34" s="63"/>
      <c r="AN34" s="63"/>
      <c r="AO34" s="63"/>
    </row>
    <row r="35" spans="1:68" x14ac:dyDescent="0.4">
      <c r="A35" s="59"/>
      <c r="B35" s="59" t="s">
        <v>309</v>
      </c>
      <c r="C35" s="59" t="s">
        <v>310</v>
      </c>
      <c r="D35" s="59" t="s">
        <v>311</v>
      </c>
      <c r="E35" s="59" t="s">
        <v>312</v>
      </c>
      <c r="F35" s="59" t="s">
        <v>305</v>
      </c>
      <c r="H35" s="59"/>
      <c r="I35" s="59" t="s">
        <v>309</v>
      </c>
      <c r="J35" s="59" t="s">
        <v>310</v>
      </c>
      <c r="K35" s="59" t="s">
        <v>311</v>
      </c>
      <c r="L35" s="59" t="s">
        <v>312</v>
      </c>
      <c r="M35" s="59" t="s">
        <v>305</v>
      </c>
      <c r="O35" s="59"/>
      <c r="P35" s="59" t="s">
        <v>309</v>
      </c>
      <c r="Q35" s="59" t="s">
        <v>310</v>
      </c>
      <c r="R35" s="59" t="s">
        <v>311</v>
      </c>
      <c r="S35" s="59" t="s">
        <v>312</v>
      </c>
      <c r="T35" s="59" t="s">
        <v>305</v>
      </c>
      <c r="V35" s="59"/>
      <c r="W35" s="59" t="s">
        <v>309</v>
      </c>
      <c r="X35" s="59" t="s">
        <v>310</v>
      </c>
      <c r="Y35" s="59" t="s">
        <v>311</v>
      </c>
      <c r="Z35" s="59" t="s">
        <v>312</v>
      </c>
      <c r="AA35" s="59" t="s">
        <v>305</v>
      </c>
      <c r="AC35" s="59"/>
      <c r="AD35" s="59" t="s">
        <v>309</v>
      </c>
      <c r="AE35" s="59" t="s">
        <v>310</v>
      </c>
      <c r="AF35" s="59" t="s">
        <v>311</v>
      </c>
      <c r="AG35" s="59" t="s">
        <v>312</v>
      </c>
      <c r="AH35" s="59" t="s">
        <v>305</v>
      </c>
      <c r="AJ35" s="59"/>
      <c r="AK35" s="59" t="s">
        <v>309</v>
      </c>
      <c r="AL35" s="59" t="s">
        <v>310</v>
      </c>
      <c r="AM35" s="59" t="s">
        <v>311</v>
      </c>
      <c r="AN35" s="59" t="s">
        <v>312</v>
      </c>
      <c r="AO35" s="59" t="s">
        <v>305</v>
      </c>
    </row>
    <row r="36" spans="1:68" x14ac:dyDescent="0.4">
      <c r="A36" s="59" t="s">
        <v>17</v>
      </c>
      <c r="B36" s="59">
        <v>560</v>
      </c>
      <c r="C36" s="59">
        <v>800</v>
      </c>
      <c r="D36" s="59">
        <v>0</v>
      </c>
      <c r="E36" s="59">
        <v>2000</v>
      </c>
      <c r="F36" s="59">
        <v>384.2756</v>
      </c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v>819.12463000000002</v>
      </c>
      <c r="O36" s="59" t="s">
        <v>19</v>
      </c>
      <c r="P36" s="59">
        <v>0</v>
      </c>
      <c r="Q36" s="59">
        <v>0</v>
      </c>
      <c r="R36" s="59">
        <v>1300</v>
      </c>
      <c r="S36" s="59">
        <v>2000</v>
      </c>
      <c r="T36" s="59">
        <v>2516.6936000000001</v>
      </c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v>1932.1306</v>
      </c>
      <c r="AC36" s="59" t="s">
        <v>21</v>
      </c>
      <c r="AD36" s="59">
        <v>0</v>
      </c>
      <c r="AE36" s="59">
        <v>0</v>
      </c>
      <c r="AF36" s="59">
        <v>2000</v>
      </c>
      <c r="AG36" s="59">
        <v>0</v>
      </c>
      <c r="AH36" s="59">
        <v>129.15627000000001</v>
      </c>
      <c r="AJ36" s="59" t="s">
        <v>22</v>
      </c>
      <c r="AK36" s="59">
        <v>235</v>
      </c>
      <c r="AL36" s="59">
        <v>280</v>
      </c>
      <c r="AM36" s="59">
        <v>0</v>
      </c>
      <c r="AN36" s="59">
        <v>350</v>
      </c>
      <c r="AO36" s="59">
        <v>108.17581</v>
      </c>
    </row>
    <row r="43" spans="1:68" x14ac:dyDescent="0.4">
      <c r="A43" s="64" t="s">
        <v>283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4">
      <c r="A44" s="63" t="s">
        <v>284</v>
      </c>
      <c r="B44" s="63"/>
      <c r="C44" s="63"/>
      <c r="D44" s="63"/>
      <c r="E44" s="63"/>
      <c r="F44" s="63"/>
      <c r="H44" s="63" t="s">
        <v>285</v>
      </c>
      <c r="I44" s="63"/>
      <c r="J44" s="63"/>
      <c r="K44" s="63"/>
      <c r="L44" s="63"/>
      <c r="M44" s="63"/>
      <c r="O44" s="63" t="s">
        <v>286</v>
      </c>
      <c r="P44" s="63"/>
      <c r="Q44" s="63"/>
      <c r="R44" s="63"/>
      <c r="S44" s="63"/>
      <c r="T44" s="63"/>
      <c r="V44" s="63" t="s">
        <v>287</v>
      </c>
      <c r="W44" s="63"/>
      <c r="X44" s="63"/>
      <c r="Y44" s="63"/>
      <c r="Z44" s="63"/>
      <c r="AA44" s="63"/>
      <c r="AC44" s="63" t="s">
        <v>288</v>
      </c>
      <c r="AD44" s="63"/>
      <c r="AE44" s="63"/>
      <c r="AF44" s="63"/>
      <c r="AG44" s="63"/>
      <c r="AH44" s="63"/>
      <c r="AJ44" s="63" t="s">
        <v>334</v>
      </c>
      <c r="AK44" s="63"/>
      <c r="AL44" s="63"/>
      <c r="AM44" s="63"/>
      <c r="AN44" s="63"/>
      <c r="AO44" s="63"/>
      <c r="AQ44" s="63" t="s">
        <v>289</v>
      </c>
      <c r="AR44" s="63"/>
      <c r="AS44" s="63"/>
      <c r="AT44" s="63"/>
      <c r="AU44" s="63"/>
      <c r="AV44" s="63"/>
      <c r="AX44" s="63" t="s">
        <v>290</v>
      </c>
      <c r="AY44" s="63"/>
      <c r="AZ44" s="63"/>
      <c r="BA44" s="63"/>
      <c r="BB44" s="63"/>
      <c r="BC44" s="63"/>
      <c r="BE44" s="63" t="s">
        <v>291</v>
      </c>
      <c r="BF44" s="63"/>
      <c r="BG44" s="63"/>
      <c r="BH44" s="63"/>
      <c r="BI44" s="63"/>
      <c r="BJ44" s="63"/>
    </row>
    <row r="45" spans="1:68" x14ac:dyDescent="0.4">
      <c r="A45" s="59"/>
      <c r="B45" s="59" t="s">
        <v>309</v>
      </c>
      <c r="C45" s="59" t="s">
        <v>310</v>
      </c>
      <c r="D45" s="59" t="s">
        <v>311</v>
      </c>
      <c r="E45" s="59" t="s">
        <v>312</v>
      </c>
      <c r="F45" s="59" t="s">
        <v>305</v>
      </c>
      <c r="H45" s="59"/>
      <c r="I45" s="59" t="s">
        <v>309</v>
      </c>
      <c r="J45" s="59" t="s">
        <v>310</v>
      </c>
      <c r="K45" s="59" t="s">
        <v>311</v>
      </c>
      <c r="L45" s="59" t="s">
        <v>312</v>
      </c>
      <c r="M45" s="59" t="s">
        <v>305</v>
      </c>
      <c r="O45" s="59"/>
      <c r="P45" s="59" t="s">
        <v>309</v>
      </c>
      <c r="Q45" s="59" t="s">
        <v>310</v>
      </c>
      <c r="R45" s="59" t="s">
        <v>311</v>
      </c>
      <c r="S45" s="59" t="s">
        <v>312</v>
      </c>
      <c r="T45" s="59" t="s">
        <v>305</v>
      </c>
      <c r="V45" s="59"/>
      <c r="W45" s="59" t="s">
        <v>309</v>
      </c>
      <c r="X45" s="59" t="s">
        <v>310</v>
      </c>
      <c r="Y45" s="59" t="s">
        <v>311</v>
      </c>
      <c r="Z45" s="59" t="s">
        <v>312</v>
      </c>
      <c r="AA45" s="59" t="s">
        <v>305</v>
      </c>
      <c r="AC45" s="59"/>
      <c r="AD45" s="59" t="s">
        <v>309</v>
      </c>
      <c r="AE45" s="59" t="s">
        <v>310</v>
      </c>
      <c r="AF45" s="59" t="s">
        <v>311</v>
      </c>
      <c r="AG45" s="59" t="s">
        <v>312</v>
      </c>
      <c r="AH45" s="59" t="s">
        <v>305</v>
      </c>
      <c r="AJ45" s="59"/>
      <c r="AK45" s="59" t="s">
        <v>309</v>
      </c>
      <c r="AL45" s="59" t="s">
        <v>310</v>
      </c>
      <c r="AM45" s="59" t="s">
        <v>311</v>
      </c>
      <c r="AN45" s="59" t="s">
        <v>312</v>
      </c>
      <c r="AO45" s="59" t="s">
        <v>305</v>
      </c>
      <c r="AQ45" s="59"/>
      <c r="AR45" s="59" t="s">
        <v>309</v>
      </c>
      <c r="AS45" s="59" t="s">
        <v>310</v>
      </c>
      <c r="AT45" s="59" t="s">
        <v>311</v>
      </c>
      <c r="AU45" s="59" t="s">
        <v>312</v>
      </c>
      <c r="AV45" s="59" t="s">
        <v>305</v>
      </c>
      <c r="AX45" s="59"/>
      <c r="AY45" s="59" t="s">
        <v>309</v>
      </c>
      <c r="AZ45" s="59" t="s">
        <v>310</v>
      </c>
      <c r="BA45" s="59" t="s">
        <v>311</v>
      </c>
      <c r="BB45" s="59" t="s">
        <v>312</v>
      </c>
      <c r="BC45" s="59" t="s">
        <v>305</v>
      </c>
      <c r="BE45" s="59"/>
      <c r="BF45" s="59" t="s">
        <v>309</v>
      </c>
      <c r="BG45" s="59" t="s">
        <v>310</v>
      </c>
      <c r="BH45" s="59" t="s">
        <v>311</v>
      </c>
      <c r="BI45" s="59" t="s">
        <v>312</v>
      </c>
      <c r="BJ45" s="59" t="s">
        <v>305</v>
      </c>
    </row>
    <row r="46" spans="1:68" x14ac:dyDescent="0.4">
      <c r="A46" s="59" t="s">
        <v>23</v>
      </c>
      <c r="B46" s="59">
        <v>6</v>
      </c>
      <c r="C46" s="59">
        <v>8</v>
      </c>
      <c r="D46" s="59">
        <v>0</v>
      </c>
      <c r="E46" s="59">
        <v>45</v>
      </c>
      <c r="F46" s="59">
        <v>8.5640900000000002</v>
      </c>
      <c r="H46" s="59" t="s">
        <v>24</v>
      </c>
      <c r="I46" s="59">
        <v>6</v>
      </c>
      <c r="J46" s="59">
        <v>7</v>
      </c>
      <c r="K46" s="59">
        <v>0</v>
      </c>
      <c r="L46" s="59">
        <v>35</v>
      </c>
      <c r="M46" s="59">
        <v>7.1943169999999999</v>
      </c>
      <c r="O46" s="59" t="s">
        <v>292</v>
      </c>
      <c r="P46" s="59">
        <v>600</v>
      </c>
      <c r="Q46" s="59">
        <v>800</v>
      </c>
      <c r="R46" s="59">
        <v>0</v>
      </c>
      <c r="S46" s="59">
        <v>10000</v>
      </c>
      <c r="T46" s="59">
        <v>496.33605999999997</v>
      </c>
      <c r="V46" s="59" t="s">
        <v>29</v>
      </c>
      <c r="W46" s="59">
        <v>0</v>
      </c>
      <c r="X46" s="59">
        <v>0</v>
      </c>
      <c r="Y46" s="59">
        <v>2.5</v>
      </c>
      <c r="Z46" s="59">
        <v>10</v>
      </c>
      <c r="AA46" s="59">
        <v>5.4151164000000003E-3</v>
      </c>
      <c r="AC46" s="59" t="s">
        <v>25</v>
      </c>
      <c r="AD46" s="59">
        <v>0</v>
      </c>
      <c r="AE46" s="59">
        <v>0</v>
      </c>
      <c r="AF46" s="59">
        <v>3.5</v>
      </c>
      <c r="AG46" s="59">
        <v>11</v>
      </c>
      <c r="AH46" s="59">
        <v>2.9100494000000001</v>
      </c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v>117.34587999999999</v>
      </c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v>52.558444999999999</v>
      </c>
      <c r="AX46" s="59" t="s">
        <v>335</v>
      </c>
      <c r="AY46" s="59"/>
      <c r="AZ46" s="59"/>
      <c r="BA46" s="59"/>
      <c r="BB46" s="59"/>
      <c r="BC46" s="59"/>
      <c r="BE46" s="59" t="s">
        <v>293</v>
      </c>
      <c r="BF46" s="59"/>
      <c r="BG46" s="59"/>
      <c r="BH46" s="59"/>
      <c r="BI46" s="59"/>
      <c r="BJ46" s="59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8" sqref="F8"/>
    </sheetView>
  </sheetViews>
  <sheetFormatPr defaultRowHeight="17.399999999999999" x14ac:dyDescent="0.4"/>
  <sheetData>
    <row r="1" spans="1:113" x14ac:dyDescent="0.4">
      <c r="A1" s="45" t="s">
        <v>257</v>
      </c>
      <c r="B1" s="45" t="s">
        <v>55</v>
      </c>
      <c r="C1" s="45" t="s">
        <v>258</v>
      </c>
      <c r="D1" s="45" t="s">
        <v>259</v>
      </c>
      <c r="E1" s="45" t="s">
        <v>56</v>
      </c>
      <c r="F1" s="45" t="s">
        <v>57</v>
      </c>
      <c r="G1" s="45" t="s">
        <v>58</v>
      </c>
      <c r="H1" s="45" t="s">
        <v>59</v>
      </c>
      <c r="I1" s="45" t="s">
        <v>60</v>
      </c>
      <c r="J1" s="45" t="s">
        <v>61</v>
      </c>
      <c r="K1" s="45" t="s">
        <v>62</v>
      </c>
      <c r="L1" s="45" t="s">
        <v>63</v>
      </c>
      <c r="M1" s="45" t="s">
        <v>64</v>
      </c>
      <c r="N1" s="45" t="s">
        <v>65</v>
      </c>
      <c r="O1" s="45" t="s">
        <v>66</v>
      </c>
      <c r="P1" s="45" t="s">
        <v>67</v>
      </c>
      <c r="Q1" s="45" t="s">
        <v>68</v>
      </c>
      <c r="R1" s="45" t="s">
        <v>69</v>
      </c>
      <c r="S1" s="45" t="s">
        <v>70</v>
      </c>
      <c r="T1" s="45" t="s">
        <v>71</v>
      </c>
      <c r="U1" s="45" t="s">
        <v>72</v>
      </c>
      <c r="V1" s="45" t="s">
        <v>73</v>
      </c>
      <c r="W1" s="45" t="s">
        <v>74</v>
      </c>
      <c r="X1" s="45" t="s">
        <v>75</v>
      </c>
      <c r="Y1" s="45" t="s">
        <v>76</v>
      </c>
      <c r="Z1" s="45" t="s">
        <v>77</v>
      </c>
      <c r="AA1" s="45" t="s">
        <v>78</v>
      </c>
      <c r="AB1" s="45" t="s">
        <v>79</v>
      </c>
      <c r="AC1" s="45" t="s">
        <v>80</v>
      </c>
      <c r="AD1" s="45" t="s">
        <v>81</v>
      </c>
      <c r="AE1" s="45" t="s">
        <v>82</v>
      </c>
      <c r="AF1" s="45" t="s">
        <v>83</v>
      </c>
      <c r="AG1" s="45" t="s">
        <v>84</v>
      </c>
      <c r="AH1" s="45" t="s">
        <v>85</v>
      </c>
      <c r="AI1" s="45" t="s">
        <v>86</v>
      </c>
      <c r="AJ1" s="45" t="s">
        <v>87</v>
      </c>
      <c r="AK1" s="45" t="s">
        <v>88</v>
      </c>
      <c r="AL1" s="45" t="s">
        <v>89</v>
      </c>
      <c r="AM1" s="45" t="s">
        <v>90</v>
      </c>
      <c r="AN1" s="45" t="s">
        <v>91</v>
      </c>
      <c r="AO1" s="45" t="s">
        <v>92</v>
      </c>
      <c r="AP1" s="45" t="s">
        <v>93</v>
      </c>
      <c r="AQ1" s="45" t="s">
        <v>94</v>
      </c>
      <c r="AR1" s="45" t="s">
        <v>95</v>
      </c>
      <c r="AS1" s="45" t="s">
        <v>96</v>
      </c>
      <c r="AT1" s="45" t="s">
        <v>97</v>
      </c>
      <c r="AU1" s="45" t="s">
        <v>98</v>
      </c>
      <c r="AV1" s="45" t="s">
        <v>99</v>
      </c>
      <c r="AW1" s="45" t="s">
        <v>100</v>
      </c>
      <c r="AX1" s="45" t="s">
        <v>101</v>
      </c>
      <c r="AY1" s="45" t="s">
        <v>102</v>
      </c>
      <c r="AZ1" s="45" t="s">
        <v>103</v>
      </c>
      <c r="BA1" s="45" t="s">
        <v>104</v>
      </c>
      <c r="BB1" s="45" t="s">
        <v>105</v>
      </c>
      <c r="BC1" s="45" t="s">
        <v>106</v>
      </c>
      <c r="BD1" s="45" t="s">
        <v>107</v>
      </c>
      <c r="BE1" s="45" t="s">
        <v>108</v>
      </c>
      <c r="BF1" s="45" t="s">
        <v>109</v>
      </c>
      <c r="BG1" s="45" t="s">
        <v>110</v>
      </c>
      <c r="BH1" s="45" t="s">
        <v>111</v>
      </c>
      <c r="BI1" s="45" t="s">
        <v>112</v>
      </c>
      <c r="BJ1" s="45" t="s">
        <v>113</v>
      </c>
      <c r="BK1" s="45" t="s">
        <v>114</v>
      </c>
      <c r="BL1" s="45" t="s">
        <v>115</v>
      </c>
      <c r="BM1" s="45" t="s">
        <v>116</v>
      </c>
      <c r="BN1" s="45" t="s">
        <v>117</v>
      </c>
      <c r="BO1" s="45" t="s">
        <v>118</v>
      </c>
      <c r="BP1" s="45" t="s">
        <v>119</v>
      </c>
      <c r="BQ1" s="45" t="s">
        <v>120</v>
      </c>
      <c r="BR1" s="45" t="s">
        <v>121</v>
      </c>
      <c r="BS1" s="45" t="s">
        <v>122</v>
      </c>
      <c r="BT1" s="45" t="s">
        <v>123</v>
      </c>
      <c r="BU1" s="45" t="s">
        <v>124</v>
      </c>
      <c r="BV1" s="45" t="s">
        <v>125</v>
      </c>
      <c r="BW1" s="45" t="s">
        <v>126</v>
      </c>
      <c r="BX1" s="45" t="s">
        <v>127</v>
      </c>
      <c r="BY1" s="45" t="s">
        <v>128</v>
      </c>
      <c r="BZ1" s="45" t="s">
        <v>129</v>
      </c>
      <c r="CA1" s="45" t="s">
        <v>130</v>
      </c>
      <c r="CB1" s="45" t="s">
        <v>131</v>
      </c>
      <c r="CC1" s="45" t="s">
        <v>132</v>
      </c>
      <c r="CD1" s="45" t="s">
        <v>133</v>
      </c>
      <c r="CE1" s="45" t="s">
        <v>134</v>
      </c>
      <c r="CF1" s="45" t="s">
        <v>135</v>
      </c>
      <c r="CG1" s="45" t="s">
        <v>136</v>
      </c>
      <c r="CH1" s="45" t="s">
        <v>137</v>
      </c>
      <c r="CI1" s="45" t="s">
        <v>138</v>
      </c>
      <c r="CJ1" s="45" t="s">
        <v>139</v>
      </c>
      <c r="CK1" s="45" t="s">
        <v>140</v>
      </c>
      <c r="CL1" s="45" t="s">
        <v>141</v>
      </c>
      <c r="CM1" s="45" t="s">
        <v>142</v>
      </c>
      <c r="CN1" s="45" t="s">
        <v>143</v>
      </c>
      <c r="CO1" s="45" t="s">
        <v>144</v>
      </c>
      <c r="CP1" s="45" t="s">
        <v>145</v>
      </c>
      <c r="CQ1" s="45" t="s">
        <v>146</v>
      </c>
      <c r="CR1" s="45" t="s">
        <v>147</v>
      </c>
      <c r="CS1" s="45" t="s">
        <v>148</v>
      </c>
      <c r="CT1" s="45" t="s">
        <v>149</v>
      </c>
      <c r="CU1" s="45" t="s">
        <v>150</v>
      </c>
      <c r="CV1" s="45" t="s">
        <v>151</v>
      </c>
      <c r="CW1" s="45" t="s">
        <v>152</v>
      </c>
      <c r="CX1" s="45" t="s">
        <v>153</v>
      </c>
      <c r="CY1" s="45" t="s">
        <v>154</v>
      </c>
      <c r="CZ1" s="45" t="s">
        <v>155</v>
      </c>
      <c r="DA1" s="45" t="s">
        <v>156</v>
      </c>
      <c r="DB1" s="45" t="s">
        <v>157</v>
      </c>
      <c r="DC1" s="45" t="s">
        <v>158</v>
      </c>
      <c r="DD1" s="45" t="s">
        <v>159</v>
      </c>
      <c r="DE1" s="45" t="s">
        <v>160</v>
      </c>
      <c r="DF1" s="45" t="s">
        <v>161</v>
      </c>
      <c r="DG1" s="45" t="s">
        <v>162</v>
      </c>
      <c r="DH1" s="45" t="s">
        <v>163</v>
      </c>
    </row>
    <row r="2" spans="1:113" s="55" customFormat="1" x14ac:dyDescent="0.4">
      <c r="A2" s="55" t="s">
        <v>336</v>
      </c>
      <c r="B2" s="55" t="s">
        <v>337</v>
      </c>
      <c r="C2" s="55" t="s">
        <v>338</v>
      </c>
      <c r="D2" s="55">
        <v>67</v>
      </c>
      <c r="E2" s="55">
        <v>1191.4115999999999</v>
      </c>
      <c r="F2" s="55">
        <v>214.97504000000001</v>
      </c>
      <c r="G2" s="55">
        <v>18.151206999999999</v>
      </c>
      <c r="H2" s="55">
        <v>10.368758</v>
      </c>
      <c r="I2" s="55">
        <v>7.7824483000000004</v>
      </c>
      <c r="J2" s="55">
        <v>39.570281999999999</v>
      </c>
      <c r="K2" s="55">
        <v>28.375260000000001</v>
      </c>
      <c r="L2" s="55">
        <v>11.195024</v>
      </c>
      <c r="M2" s="55">
        <v>17.019553999999999</v>
      </c>
      <c r="N2" s="55">
        <v>2.2876058000000001</v>
      </c>
      <c r="O2" s="55">
        <v>8.3227209999999996</v>
      </c>
      <c r="P2" s="55">
        <v>454.34190000000001</v>
      </c>
      <c r="Q2" s="55">
        <v>12.573656</v>
      </c>
      <c r="R2" s="55">
        <v>419.75749999999999</v>
      </c>
      <c r="S2" s="55">
        <v>59.973213000000001</v>
      </c>
      <c r="T2" s="55">
        <v>4317.4125999999997</v>
      </c>
      <c r="U2" s="55">
        <v>1.6644553</v>
      </c>
      <c r="V2" s="55">
        <v>6.5902979999999998</v>
      </c>
      <c r="W2" s="55">
        <v>319.52593999999999</v>
      </c>
      <c r="X2" s="55">
        <v>61.990009999999998</v>
      </c>
      <c r="Y2" s="55">
        <v>1.1193386000000001</v>
      </c>
      <c r="Z2" s="55">
        <v>0.90986073000000001</v>
      </c>
      <c r="AA2" s="55">
        <v>8.9993739999999995</v>
      </c>
      <c r="AB2" s="55">
        <v>0.76533693000000003</v>
      </c>
      <c r="AC2" s="55">
        <v>444.67419999999998</v>
      </c>
      <c r="AD2" s="55">
        <v>3.0693980000000001</v>
      </c>
      <c r="AE2" s="55">
        <v>1.5548557999999999</v>
      </c>
      <c r="AF2" s="55">
        <v>0.20450262999999999</v>
      </c>
      <c r="AG2" s="55">
        <v>384.2756</v>
      </c>
      <c r="AH2" s="55">
        <v>204.99279999999999</v>
      </c>
      <c r="AI2" s="55">
        <v>179.28279000000001</v>
      </c>
      <c r="AJ2" s="55">
        <v>819.12463000000002</v>
      </c>
      <c r="AK2" s="55">
        <v>2516.6936000000001</v>
      </c>
      <c r="AL2" s="55">
        <v>129.15627000000001</v>
      </c>
      <c r="AM2" s="55">
        <v>1932.1306</v>
      </c>
      <c r="AN2" s="55">
        <v>108.17581</v>
      </c>
      <c r="AO2" s="55">
        <v>8.5640900000000002</v>
      </c>
      <c r="AP2" s="55">
        <v>7.2288356</v>
      </c>
      <c r="AQ2" s="55">
        <v>1.3352545</v>
      </c>
      <c r="AR2" s="55">
        <v>7.1943169999999999</v>
      </c>
      <c r="AS2" s="55">
        <v>496.33605999999997</v>
      </c>
      <c r="AT2" s="55">
        <v>5.4151164000000003E-3</v>
      </c>
      <c r="AU2" s="55">
        <v>2.9100494000000001</v>
      </c>
      <c r="AV2" s="55">
        <v>117.34587999999999</v>
      </c>
      <c r="AW2" s="55">
        <v>52.558444999999999</v>
      </c>
      <c r="AX2" s="55">
        <v>0.10271654</v>
      </c>
      <c r="AY2" s="55">
        <v>0.41872029999999999</v>
      </c>
      <c r="AZ2" s="55">
        <v>126.89788</v>
      </c>
      <c r="BA2" s="55">
        <v>13.940173</v>
      </c>
      <c r="BB2" s="55">
        <v>4.8145676000000002</v>
      </c>
      <c r="BC2" s="55">
        <v>4.3052735000000002</v>
      </c>
      <c r="BD2" s="55">
        <v>4.8118806000000003</v>
      </c>
      <c r="BE2" s="55">
        <v>0.35977712000000001</v>
      </c>
      <c r="BF2" s="55">
        <v>2.5353447999999998</v>
      </c>
      <c r="BG2" s="55">
        <v>0</v>
      </c>
      <c r="BH2" s="55">
        <v>2.5520000000000001E-2</v>
      </c>
      <c r="BI2" s="55">
        <v>1.9140000000000001E-2</v>
      </c>
      <c r="BJ2" s="55">
        <v>6.4279450000000002E-2</v>
      </c>
      <c r="BK2" s="55">
        <v>0</v>
      </c>
      <c r="BL2" s="55">
        <v>0.16099601999999999</v>
      </c>
      <c r="BM2" s="55">
        <v>1.3314223999999999</v>
      </c>
      <c r="BN2" s="55">
        <v>0.37188559999999998</v>
      </c>
      <c r="BO2" s="55">
        <v>21.110772999999998</v>
      </c>
      <c r="BP2" s="55">
        <v>3.6677076999999998</v>
      </c>
      <c r="BQ2" s="55">
        <v>7.969112</v>
      </c>
      <c r="BR2" s="55">
        <v>26.207699999999999</v>
      </c>
      <c r="BS2" s="55">
        <v>7.8321139999999998</v>
      </c>
      <c r="BT2" s="55">
        <v>4.5016546000000002</v>
      </c>
      <c r="BU2" s="55">
        <v>2.4572124999999999E-4</v>
      </c>
      <c r="BV2" s="55">
        <v>5.8655975999999995E-4</v>
      </c>
      <c r="BW2" s="55">
        <v>0.30622243999999998</v>
      </c>
      <c r="BX2" s="55">
        <v>0.32418130000000001</v>
      </c>
      <c r="BY2" s="55">
        <v>4.6324299999999999E-2</v>
      </c>
      <c r="BZ2" s="55">
        <v>6.3332904000000002E-4</v>
      </c>
      <c r="CA2" s="55">
        <v>0.3703998</v>
      </c>
      <c r="CB2" s="55">
        <v>2.3062146999999999E-4</v>
      </c>
      <c r="CC2" s="55">
        <v>9.2359713999999996E-2</v>
      </c>
      <c r="CD2" s="55">
        <v>4.3540765000000002E-2</v>
      </c>
      <c r="CE2" s="55">
        <v>2.4286783999999999E-2</v>
      </c>
      <c r="CF2" s="55">
        <v>2.9153533E-3</v>
      </c>
      <c r="CG2" s="55">
        <v>0</v>
      </c>
      <c r="CH2" s="55">
        <v>6.831073E-3</v>
      </c>
      <c r="CI2" s="55">
        <v>2.5328374000000002E-3</v>
      </c>
      <c r="CJ2" s="55">
        <v>0.16080216</v>
      </c>
      <c r="CK2" s="55">
        <v>6.1382260000000001E-3</v>
      </c>
      <c r="CL2" s="55">
        <v>0.13914143000000001</v>
      </c>
      <c r="CM2" s="55">
        <v>1.1199768000000001</v>
      </c>
      <c r="CN2" s="55">
        <v>1449.5308</v>
      </c>
      <c r="CO2" s="55">
        <v>2563.9290000000001</v>
      </c>
      <c r="CP2" s="55">
        <v>1073.1243999999999</v>
      </c>
      <c r="CQ2" s="55">
        <v>443.74747000000002</v>
      </c>
      <c r="CR2" s="55">
        <v>265.78152</v>
      </c>
      <c r="CS2" s="55">
        <v>358.33832000000001</v>
      </c>
      <c r="CT2" s="55">
        <v>1462.7572</v>
      </c>
      <c r="CU2" s="55">
        <v>797.39075000000003</v>
      </c>
      <c r="CV2" s="55">
        <v>1202.6129000000001</v>
      </c>
      <c r="CW2" s="55">
        <v>816.4597</v>
      </c>
      <c r="CX2" s="55">
        <v>240.28667999999999</v>
      </c>
      <c r="CY2" s="55">
        <v>2000.0628999999999</v>
      </c>
      <c r="CZ2" s="55">
        <v>803.45519999999999</v>
      </c>
      <c r="DA2" s="55">
        <v>2025.7831000000001</v>
      </c>
      <c r="DB2" s="55">
        <v>2082.8906000000002</v>
      </c>
      <c r="DC2" s="55">
        <v>2934.4785000000002</v>
      </c>
      <c r="DD2" s="55">
        <v>3998.6985</v>
      </c>
      <c r="DE2" s="55">
        <v>714.68820000000005</v>
      </c>
      <c r="DF2" s="55">
        <v>2544.1396</v>
      </c>
      <c r="DG2" s="55">
        <v>990.33344</v>
      </c>
      <c r="DH2" s="55">
        <v>33.908664999999999</v>
      </c>
      <c r="DI2" s="55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13.940173</v>
      </c>
      <c r="B6">
        <f>BB2</f>
        <v>4.8145676000000002</v>
      </c>
      <c r="C6">
        <f>BC2</f>
        <v>4.3052735000000002</v>
      </c>
      <c r="D6">
        <f>BD2</f>
        <v>4.8118806000000003</v>
      </c>
    </row>
    <row r="7" spans="1:113" x14ac:dyDescent="0.4">
      <c r="B7">
        <f>ROUND(B6/MAX($B$6,$C$6,$D$6),1)</f>
        <v>1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6" sqref="C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0" customWidth="1"/>
    <col min="20" max="20" width="6.5" bestFit="1" customWidth="1"/>
  </cols>
  <sheetData>
    <row r="1" spans="1:9" x14ac:dyDescent="0.4">
      <c r="A1" s="49"/>
      <c r="B1" s="49" t="s">
        <v>256</v>
      </c>
      <c r="C1" s="49" t="s">
        <v>254</v>
      </c>
      <c r="E1" s="66" t="s">
        <v>36</v>
      </c>
      <c r="F1" s="66"/>
      <c r="G1" s="66" t="s">
        <v>37</v>
      </c>
      <c r="H1" s="66"/>
      <c r="I1" s="46" t="s">
        <v>38</v>
      </c>
    </row>
    <row r="2" spans="1:9" x14ac:dyDescent="0.4">
      <c r="A2" s="49" t="s">
        <v>255</v>
      </c>
      <c r="B2" s="50">
        <v>19190</v>
      </c>
      <c r="C2" s="51">
        <f ca="1">YEAR(TODAY())-YEAR(B2)+IF(TODAY()&gt;=DATE(YEAR(TODAY()),MONTH(B2),DAY(B2)),0,-1)</f>
        <v>67</v>
      </c>
      <c r="E2" s="47">
        <v>155</v>
      </c>
      <c r="F2" s="48" t="s">
        <v>39</v>
      </c>
      <c r="G2" s="47">
        <v>50.8</v>
      </c>
      <c r="H2" s="46" t="s">
        <v>41</v>
      </c>
      <c r="I2" s="66">
        <f>ROUND(G3/E3^2,1)</f>
        <v>21.1</v>
      </c>
    </row>
    <row r="3" spans="1:9" x14ac:dyDescent="0.4">
      <c r="E3" s="46">
        <f>E2/100</f>
        <v>1.55</v>
      </c>
      <c r="F3" s="46" t="s">
        <v>40</v>
      </c>
      <c r="G3" s="46">
        <f>G2</f>
        <v>50.8</v>
      </c>
      <c r="H3" s="46" t="s">
        <v>41</v>
      </c>
      <c r="I3" s="66"/>
    </row>
    <row r="4" spans="1:9" x14ac:dyDescent="0.4">
      <c r="A4" t="s">
        <v>273</v>
      </c>
    </row>
    <row r="5" spans="1:9" x14ac:dyDescent="0.4">
      <c r="B5" s="54">
        <v>43991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4">
      <c r="E2" s="68" t="str">
        <f>'DRIs DATA'!B1</f>
        <v>(설문지 : FFQ 95문항 설문지, 사용자 : 정영숙, ID : H1900242)</v>
      </c>
      <c r="F2" s="68"/>
      <c r="G2" s="68"/>
      <c r="H2" s="68"/>
      <c r="I2" s="68"/>
      <c r="J2" s="68"/>
    </row>
    <row r="3" spans="1:14" ht="8.1" customHeight="1" x14ac:dyDescent="0.4"/>
    <row r="4" spans="1:14" x14ac:dyDescent="0.4">
      <c r="K4" t="s">
        <v>2</v>
      </c>
      <c r="L4" t="str">
        <f>'DRIs DATA'!H1</f>
        <v>2020년 06월 10일 10:44:27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4" customFormat="1" x14ac:dyDescent="0.4"/>
    <row r="70" spans="1:14" s="44" customFormat="1" x14ac:dyDescent="0.4"/>
    <row r="71" spans="1:14" ht="25.2" x14ac:dyDescent="0.4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4"/>
    <row r="97" spans="1:14" s="44" customFormat="1" x14ac:dyDescent="0.4"/>
    <row r="98" spans="1:14" s="44" customFormat="1" x14ac:dyDescent="0.4"/>
    <row r="99" spans="1:14" s="44" customFormat="1" x14ac:dyDescent="0.4"/>
    <row r="100" spans="1:14" s="44" customFormat="1" x14ac:dyDescent="0.4"/>
    <row r="105" spans="1:14" x14ac:dyDescent="0.4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5.2" x14ac:dyDescent="0.4">
      <c r="A106" s="2" t="s">
        <v>16</v>
      </c>
    </row>
    <row r="127" spans="1:14" s="44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4"/>
    <row r="134" spans="1:14" s="44" customFormat="1" x14ac:dyDescent="0.4"/>
    <row r="135" spans="1:14" s="44" customFormat="1" x14ac:dyDescent="0.4"/>
    <row r="136" spans="1:14" s="44" customFormat="1" x14ac:dyDescent="0.4"/>
    <row r="137" spans="1:14" s="44" customFormat="1" x14ac:dyDescent="0.4"/>
    <row r="138" spans="1:14" s="44" customFormat="1" x14ac:dyDescent="0.4"/>
    <row r="139" spans="1:14" s="44" customFormat="1" x14ac:dyDescent="0.4"/>
    <row r="140" spans="1:14" s="44" customFormat="1" x14ac:dyDescent="0.4"/>
    <row r="141" spans="1:14" s="44" customFormat="1" x14ac:dyDescent="0.4"/>
    <row r="142" spans="1:14" s="44" customFormat="1" x14ac:dyDescent="0.4"/>
    <row r="143" spans="1:14" s="44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4" customWidth="1"/>
  </cols>
  <sheetData>
    <row r="1" spans="1:19" ht="18" customHeight="1" x14ac:dyDescent="0.4">
      <c r="P1" s="4"/>
    </row>
    <row r="2" spans="1:19" ht="18" customHeight="1" x14ac:dyDescent="0.4">
      <c r="B2" s="142" t="s">
        <v>196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</row>
    <row r="3" spans="1:19" ht="18" customHeight="1" x14ac:dyDescent="0.4">
      <c r="A3" s="4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</row>
    <row r="4" spans="1:19" ht="18" customHeight="1" thickBot="1" x14ac:dyDescent="0.45">
      <c r="A4" s="4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</row>
    <row r="5" spans="1:19" ht="18" customHeight="1" x14ac:dyDescent="0.4">
      <c r="A5" s="4"/>
      <c r="B5" s="140" t="s">
        <v>294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</row>
    <row r="6" spans="1:19" ht="18" customHeight="1" x14ac:dyDescent="0.4"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</row>
    <row r="7" spans="1:19" ht="18" customHeight="1" x14ac:dyDescent="0.4"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</row>
    <row r="8" spans="1:19" ht="18" customHeight="1" x14ac:dyDescent="0.4"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</row>
    <row r="9" spans="1:19" ht="18" customHeight="1" thickBot="1" x14ac:dyDescent="0.45"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</row>
    <row r="10" spans="1:19" ht="18" customHeight="1" x14ac:dyDescent="0.4">
      <c r="C10" s="146" t="s">
        <v>30</v>
      </c>
      <c r="D10" s="146"/>
      <c r="E10" s="147"/>
      <c r="F10" s="150">
        <f>'개인정보 및 신체계측 입력'!B5</f>
        <v>43991</v>
      </c>
      <c r="G10" s="109"/>
      <c r="H10" s="109"/>
      <c r="I10" s="10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45">
      <c r="C11" s="148"/>
      <c r="D11" s="148"/>
      <c r="E11" s="149"/>
      <c r="F11" s="110"/>
      <c r="G11" s="110"/>
      <c r="H11" s="110"/>
      <c r="I11" s="11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4">
      <c r="C12" s="146" t="s">
        <v>32</v>
      </c>
      <c r="D12" s="146"/>
      <c r="E12" s="147"/>
      <c r="F12" s="131">
        <f ca="1">'개인정보 및 신체계측 입력'!C2</f>
        <v>67</v>
      </c>
      <c r="G12" s="131"/>
      <c r="H12" s="131"/>
      <c r="I12" s="131"/>
      <c r="K12" s="122">
        <f>'개인정보 및 신체계측 입력'!E2</f>
        <v>155</v>
      </c>
      <c r="L12" s="123"/>
      <c r="M12" s="116">
        <f>'개인정보 및 신체계측 입력'!G2</f>
        <v>50.8</v>
      </c>
      <c r="N12" s="117"/>
      <c r="O12" s="112" t="s">
        <v>271</v>
      </c>
      <c r="P12" s="106"/>
      <c r="Q12" s="109">
        <f>'개인정보 및 신체계측 입력'!I2</f>
        <v>21.1</v>
      </c>
      <c r="R12" s="109"/>
      <c r="S12" s="109"/>
    </row>
    <row r="13" spans="1:19" ht="18" customHeight="1" thickBot="1" x14ac:dyDescent="0.45">
      <c r="C13" s="151"/>
      <c r="D13" s="151"/>
      <c r="E13" s="152"/>
      <c r="F13" s="132"/>
      <c r="G13" s="132"/>
      <c r="H13" s="132"/>
      <c r="I13" s="132"/>
      <c r="K13" s="124"/>
      <c r="L13" s="125"/>
      <c r="M13" s="118"/>
      <c r="N13" s="119"/>
      <c r="O13" s="113"/>
      <c r="P13" s="114"/>
      <c r="Q13" s="110"/>
      <c r="R13" s="110"/>
      <c r="S13" s="110"/>
    </row>
    <row r="14" spans="1:19" ht="18" customHeight="1" x14ac:dyDescent="0.4">
      <c r="C14" s="148" t="s">
        <v>31</v>
      </c>
      <c r="D14" s="148"/>
      <c r="E14" s="149"/>
      <c r="F14" s="110" t="str">
        <f>MID('DRIs DATA'!B1,28,3)</f>
        <v>정영숙</v>
      </c>
      <c r="G14" s="110"/>
      <c r="H14" s="110"/>
      <c r="I14" s="110"/>
      <c r="K14" s="124"/>
      <c r="L14" s="125"/>
      <c r="M14" s="118"/>
      <c r="N14" s="119"/>
      <c r="O14" s="113"/>
      <c r="P14" s="114"/>
      <c r="Q14" s="110"/>
      <c r="R14" s="110"/>
      <c r="S14" s="110"/>
    </row>
    <row r="15" spans="1:19" ht="18" customHeight="1" thickBot="1" x14ac:dyDescent="0.45">
      <c r="C15" s="151"/>
      <c r="D15" s="151"/>
      <c r="E15" s="152"/>
      <c r="F15" s="111"/>
      <c r="G15" s="111"/>
      <c r="H15" s="111"/>
      <c r="I15" s="111"/>
      <c r="K15" s="126"/>
      <c r="L15" s="127"/>
      <c r="M15" s="120"/>
      <c r="N15" s="121"/>
      <c r="O15" s="115"/>
      <c r="P15" s="108"/>
      <c r="Q15" s="111"/>
      <c r="R15" s="111"/>
      <c r="S15" s="111"/>
    </row>
    <row r="16" spans="1:19" ht="18" customHeight="1" x14ac:dyDescent="0.4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4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4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4">
      <c r="B19" s="69" t="s">
        <v>42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</row>
    <row r="20" spans="2:20" ht="18" customHeight="1" thickBot="1" x14ac:dyDescent="0.45">
      <c r="B20" s="72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4"/>
    </row>
    <row r="21" spans="2:20" ht="18" customHeight="1" x14ac:dyDescent="0.55000000000000004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4">
      <c r="E23" s="6"/>
      <c r="G23" s="5"/>
    </row>
    <row r="24" spans="2:20" ht="18" customHeight="1" x14ac:dyDescent="0.4">
      <c r="G24" s="5"/>
      <c r="H24" s="12"/>
    </row>
    <row r="35" spans="2:20" ht="18" customHeight="1" x14ac:dyDescent="0.4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45">
      <c r="B36" s="10"/>
      <c r="C36" s="31" t="s">
        <v>50</v>
      </c>
      <c r="D36" s="137" t="s">
        <v>43</v>
      </c>
      <c r="E36" s="137"/>
      <c r="F36" s="137"/>
      <c r="G36" s="137"/>
      <c r="H36" s="137"/>
      <c r="I36" s="32">
        <f>'DRIs DATA'!F8</f>
        <v>78.832999999999998</v>
      </c>
      <c r="J36" s="138" t="s">
        <v>44</v>
      </c>
      <c r="K36" s="138"/>
      <c r="L36" s="138"/>
      <c r="M36" s="138"/>
      <c r="N36" s="33"/>
      <c r="O36" s="136" t="s">
        <v>45</v>
      </c>
      <c r="P36" s="136"/>
      <c r="Q36" s="136"/>
      <c r="R36" s="136"/>
      <c r="S36" s="136"/>
      <c r="T36" s="4"/>
    </row>
    <row r="37" spans="2:20" ht="18" customHeight="1" x14ac:dyDescent="0.4">
      <c r="B37" s="10"/>
      <c r="C37" s="133" t="s">
        <v>182</v>
      </c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4"/>
    </row>
    <row r="38" spans="2:20" ht="18" customHeight="1" x14ac:dyDescent="0.4">
      <c r="B38" s="10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4"/>
    </row>
    <row r="39" spans="2:20" ht="18" customHeight="1" thickBot="1" x14ac:dyDescent="0.45">
      <c r="B39" s="10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4"/>
    </row>
    <row r="40" spans="2:20" ht="18" customHeight="1" x14ac:dyDescent="0.4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45">
      <c r="B41" s="4"/>
      <c r="C41" s="31" t="s">
        <v>47</v>
      </c>
      <c r="D41" s="137" t="s">
        <v>43</v>
      </c>
      <c r="E41" s="137"/>
      <c r="F41" s="137"/>
      <c r="G41" s="137"/>
      <c r="H41" s="137"/>
      <c r="I41" s="32">
        <f>'DRIs DATA'!G8</f>
        <v>6.6559999999999997</v>
      </c>
      <c r="J41" s="138" t="s">
        <v>44</v>
      </c>
      <c r="K41" s="138"/>
      <c r="L41" s="138"/>
      <c r="M41" s="138"/>
      <c r="N41" s="33"/>
      <c r="O41" s="135" t="s">
        <v>49</v>
      </c>
      <c r="P41" s="135"/>
      <c r="Q41" s="135"/>
      <c r="R41" s="135"/>
      <c r="S41" s="135"/>
      <c r="T41" s="4"/>
    </row>
    <row r="42" spans="2:20" ht="18" customHeight="1" x14ac:dyDescent="0.4">
      <c r="B42" s="4"/>
      <c r="C42" s="78" t="s">
        <v>184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4"/>
    </row>
    <row r="43" spans="2:20" ht="18" customHeight="1" x14ac:dyDescent="0.4">
      <c r="B43" s="4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4"/>
    </row>
    <row r="44" spans="2:20" ht="18" customHeight="1" thickBot="1" x14ac:dyDescent="0.45">
      <c r="B44" s="4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4"/>
    </row>
    <row r="45" spans="2:20" ht="18" customHeight="1" x14ac:dyDescent="0.4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45">
      <c r="B46" s="4"/>
      <c r="C46" s="31" t="s">
        <v>46</v>
      </c>
      <c r="D46" s="139" t="s">
        <v>43</v>
      </c>
      <c r="E46" s="139"/>
      <c r="F46" s="139"/>
      <c r="G46" s="139"/>
      <c r="H46" s="139"/>
      <c r="I46" s="32">
        <f>'DRIs DATA'!H8</f>
        <v>14.510999999999999</v>
      </c>
      <c r="J46" s="138" t="s">
        <v>44</v>
      </c>
      <c r="K46" s="138"/>
      <c r="L46" s="138"/>
      <c r="M46" s="138"/>
      <c r="N46" s="33"/>
      <c r="O46" s="135" t="s">
        <v>48</v>
      </c>
      <c r="P46" s="135"/>
      <c r="Q46" s="135"/>
      <c r="R46" s="135"/>
      <c r="S46" s="135"/>
      <c r="T46" s="4"/>
    </row>
    <row r="47" spans="2:20" ht="18" customHeight="1" x14ac:dyDescent="0.4">
      <c r="B47" s="4"/>
      <c r="C47" s="78" t="s">
        <v>183</v>
      </c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4"/>
    </row>
    <row r="48" spans="2:20" ht="18" customHeight="1" thickBot="1" x14ac:dyDescent="0.45">
      <c r="B48" s="4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4"/>
    </row>
    <row r="49" spans="1:20" ht="18" customHeight="1" x14ac:dyDescent="0.4">
      <c r="B49" s="4"/>
      <c r="T49" s="4"/>
    </row>
    <row r="50" spans="1:20" ht="18" customHeight="1" x14ac:dyDescent="0.4">
      <c r="B50" s="4"/>
      <c r="T50" s="4"/>
    </row>
    <row r="51" spans="1:20" ht="18" customHeight="1" x14ac:dyDescent="0.4">
      <c r="B51" s="4"/>
      <c r="T51" s="4"/>
    </row>
    <row r="52" spans="1:20" ht="18" customHeight="1" thickBot="1" x14ac:dyDescent="0.45">
      <c r="B52" s="4"/>
      <c r="T52" s="4"/>
    </row>
    <row r="53" spans="1:20" ht="18" customHeight="1" x14ac:dyDescent="0.4">
      <c r="B53" s="69" t="s">
        <v>191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1"/>
    </row>
    <row r="54" spans="1:20" ht="18" customHeight="1" thickBot="1" x14ac:dyDescent="0.45">
      <c r="B54" s="72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4"/>
    </row>
    <row r="55" spans="1:20" ht="18" customHeight="1" x14ac:dyDescent="0.55000000000000004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4">
      <c r="A57" s="4"/>
    </row>
    <row r="68" spans="2:21" ht="18" customHeight="1" x14ac:dyDescent="0.4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45">
      <c r="B69" s="4"/>
      <c r="C69" s="144" t="s">
        <v>164</v>
      </c>
      <c r="D69" s="144"/>
      <c r="E69" s="144"/>
      <c r="F69" s="144"/>
      <c r="G69" s="144"/>
      <c r="H69" s="137" t="s">
        <v>170</v>
      </c>
      <c r="I69" s="137"/>
      <c r="J69" s="137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53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53</v>
      </c>
      <c r="O69" s="145">
        <f>ROUND('그룹 전체 사용자의 일일 입력'!D6/MAX('그룹 전체 사용자의 일일 입력'!$B$6,'그룹 전체 사용자의 일일 입력'!$C$6,'그룹 전체 사용자의 일일 입력'!$D$6),1)</f>
        <v>1</v>
      </c>
      <c r="P69" s="145"/>
      <c r="Q69" s="35" t="s">
        <v>54</v>
      </c>
      <c r="R69" s="33"/>
      <c r="S69" s="33"/>
      <c r="T69" s="4"/>
    </row>
    <row r="70" spans="2:21" ht="18" customHeight="1" thickBot="1" x14ac:dyDescent="0.45">
      <c r="B70" s="4"/>
      <c r="C70" s="79" t="s">
        <v>165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4"/>
      <c r="U70" s="11"/>
    </row>
    <row r="71" spans="2:21" ht="18" customHeight="1" x14ac:dyDescent="0.4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45">
      <c r="B72" s="4"/>
      <c r="C72" s="144" t="s">
        <v>51</v>
      </c>
      <c r="D72" s="144"/>
      <c r="E72" s="144"/>
      <c r="F72" s="144"/>
      <c r="G72" s="144"/>
      <c r="H72" s="36"/>
      <c r="I72" s="137" t="s">
        <v>52</v>
      </c>
      <c r="J72" s="137"/>
      <c r="K72" s="34">
        <f>ROUND('DRIs DATA'!L8,1)</f>
        <v>6.3</v>
      </c>
      <c r="L72" s="34" t="s">
        <v>53</v>
      </c>
      <c r="M72" s="34">
        <f>ROUND('DRIs DATA'!K8,1)</f>
        <v>3.5</v>
      </c>
      <c r="N72" s="138" t="s">
        <v>54</v>
      </c>
      <c r="O72" s="138"/>
      <c r="P72" s="138"/>
      <c r="Q72" s="138"/>
      <c r="R72" s="37"/>
      <c r="S72" s="33"/>
      <c r="T72" s="4"/>
    </row>
    <row r="73" spans="2:21" ht="18" customHeight="1" x14ac:dyDescent="0.4">
      <c r="B73" s="4"/>
      <c r="C73" s="78" t="s">
        <v>181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4"/>
      <c r="U73" s="11"/>
    </row>
    <row r="74" spans="2:21" ht="18" customHeight="1" thickBot="1" x14ac:dyDescent="0.45">
      <c r="B74" s="4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11"/>
      <c r="U74" s="11"/>
    </row>
    <row r="75" spans="2:21" ht="18" customHeight="1" x14ac:dyDescent="0.4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45">
      <c r="B76" s="4"/>
      <c r="T76" s="4"/>
    </row>
    <row r="77" spans="2:21" ht="18" customHeight="1" x14ac:dyDescent="0.4">
      <c r="B77" s="69" t="s">
        <v>192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1"/>
    </row>
    <row r="78" spans="2:21" ht="18" customHeight="1" thickBot="1" x14ac:dyDescent="0.45">
      <c r="B78" s="72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4"/>
    </row>
    <row r="79" spans="2:21" ht="18" customHeight="1" x14ac:dyDescent="0.55000000000000004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4">
      <c r="B80" s="80" t="s">
        <v>168</v>
      </c>
      <c r="C80" s="80"/>
      <c r="D80" s="80"/>
      <c r="E80" s="80"/>
      <c r="F80" s="19"/>
      <c r="G80" s="19"/>
      <c r="H80" s="19"/>
      <c r="L80" s="80" t="s">
        <v>172</v>
      </c>
      <c r="M80" s="80"/>
      <c r="N80" s="80"/>
      <c r="O80" s="80"/>
      <c r="P80" s="80"/>
    </row>
    <row r="81" spans="1:21" ht="18" customHeight="1" x14ac:dyDescent="0.4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4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4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4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4">
      <c r="A85" s="9"/>
      <c r="U85" s="10"/>
    </row>
    <row r="86" spans="1:21" ht="18" customHeight="1" x14ac:dyDescent="0.4">
      <c r="A86" s="9"/>
      <c r="U86" s="10"/>
    </row>
    <row r="87" spans="1:21" ht="18" customHeight="1" x14ac:dyDescent="0.4">
      <c r="A87" s="9"/>
      <c r="F87" s="9"/>
      <c r="K87" s="9"/>
      <c r="U87" s="10"/>
    </row>
    <row r="88" spans="1:21" ht="18" customHeight="1" x14ac:dyDescent="0.4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4">
      <c r="F89" s="9"/>
      <c r="K89" s="9"/>
    </row>
    <row r="90" spans="1:21" ht="18" customHeight="1" x14ac:dyDescent="0.4">
      <c r="F90" s="9"/>
      <c r="K90" s="9"/>
    </row>
    <row r="91" spans="1:21" ht="18" customHeight="1" x14ac:dyDescent="0.4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4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4">
      <c r="B93" s="128" t="s">
        <v>268</v>
      </c>
      <c r="C93" s="129"/>
      <c r="D93" s="129"/>
      <c r="E93" s="129"/>
      <c r="F93" s="129"/>
      <c r="G93" s="129"/>
      <c r="H93" s="129"/>
      <c r="I93" s="129"/>
      <c r="J93" s="130"/>
      <c r="L93" s="128" t="s">
        <v>175</v>
      </c>
      <c r="M93" s="129"/>
      <c r="N93" s="129"/>
      <c r="O93" s="129"/>
      <c r="P93" s="129"/>
      <c r="Q93" s="129"/>
      <c r="R93" s="129"/>
      <c r="S93" s="129"/>
      <c r="T93" s="130"/>
    </row>
    <row r="94" spans="1:21" ht="18" customHeight="1" x14ac:dyDescent="0.4">
      <c r="B94" s="83" t="s">
        <v>171</v>
      </c>
      <c r="C94" s="81"/>
      <c r="D94" s="81"/>
      <c r="E94" s="81"/>
      <c r="F94" s="84">
        <f>ROUND('DRIs DATA'!F16/'DRIs DATA'!C16*100,2)</f>
        <v>55.97</v>
      </c>
      <c r="G94" s="84"/>
      <c r="H94" s="81" t="s">
        <v>167</v>
      </c>
      <c r="I94" s="81"/>
      <c r="J94" s="82"/>
      <c r="L94" s="83" t="s">
        <v>171</v>
      </c>
      <c r="M94" s="81"/>
      <c r="N94" s="81"/>
      <c r="O94" s="81"/>
      <c r="P94" s="81"/>
      <c r="Q94" s="21">
        <f>ROUND('DRIs DATA'!M16/'DRIs DATA'!K16*100,2)</f>
        <v>54.92</v>
      </c>
      <c r="R94" s="81" t="s">
        <v>167</v>
      </c>
      <c r="S94" s="81"/>
      <c r="T94" s="82"/>
    </row>
    <row r="95" spans="1:21" ht="18" customHeight="1" x14ac:dyDescent="0.4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4">
      <c r="B96" s="86" t="s">
        <v>180</v>
      </c>
      <c r="C96" s="87"/>
      <c r="D96" s="87"/>
      <c r="E96" s="87"/>
      <c r="F96" s="87"/>
      <c r="G96" s="87"/>
      <c r="H96" s="87"/>
      <c r="I96" s="87"/>
      <c r="J96" s="88"/>
      <c r="L96" s="92" t="s">
        <v>173</v>
      </c>
      <c r="M96" s="93"/>
      <c r="N96" s="93"/>
      <c r="O96" s="93"/>
      <c r="P96" s="93"/>
      <c r="Q96" s="93"/>
      <c r="R96" s="93"/>
      <c r="S96" s="93"/>
      <c r="T96" s="94"/>
    </row>
    <row r="97" spans="2:21" ht="18" customHeight="1" x14ac:dyDescent="0.4">
      <c r="B97" s="86"/>
      <c r="C97" s="87"/>
      <c r="D97" s="87"/>
      <c r="E97" s="87"/>
      <c r="F97" s="87"/>
      <c r="G97" s="87"/>
      <c r="H97" s="87"/>
      <c r="I97" s="87"/>
      <c r="J97" s="88"/>
      <c r="L97" s="92"/>
      <c r="M97" s="93"/>
      <c r="N97" s="93"/>
      <c r="O97" s="93"/>
      <c r="P97" s="93"/>
      <c r="Q97" s="93"/>
      <c r="R97" s="93"/>
      <c r="S97" s="93"/>
      <c r="T97" s="94"/>
    </row>
    <row r="98" spans="2:21" ht="18" customHeight="1" x14ac:dyDescent="0.4">
      <c r="B98" s="86"/>
      <c r="C98" s="87"/>
      <c r="D98" s="87"/>
      <c r="E98" s="87"/>
      <c r="F98" s="87"/>
      <c r="G98" s="87"/>
      <c r="H98" s="87"/>
      <c r="I98" s="87"/>
      <c r="J98" s="88"/>
      <c r="L98" s="92"/>
      <c r="M98" s="93"/>
      <c r="N98" s="93"/>
      <c r="O98" s="93"/>
      <c r="P98" s="93"/>
      <c r="Q98" s="93"/>
      <c r="R98" s="93"/>
      <c r="S98" s="93"/>
      <c r="T98" s="94"/>
    </row>
    <row r="99" spans="2:21" ht="18" customHeight="1" x14ac:dyDescent="0.4">
      <c r="B99" s="86"/>
      <c r="C99" s="87"/>
      <c r="D99" s="87"/>
      <c r="E99" s="87"/>
      <c r="F99" s="87"/>
      <c r="G99" s="87"/>
      <c r="H99" s="87"/>
      <c r="I99" s="87"/>
      <c r="J99" s="88"/>
      <c r="L99" s="92"/>
      <c r="M99" s="93"/>
      <c r="N99" s="93"/>
      <c r="O99" s="93"/>
      <c r="P99" s="93"/>
      <c r="Q99" s="93"/>
      <c r="R99" s="93"/>
      <c r="S99" s="93"/>
      <c r="T99" s="94"/>
    </row>
    <row r="100" spans="2:21" ht="18" customHeight="1" x14ac:dyDescent="0.4">
      <c r="B100" s="86"/>
      <c r="C100" s="87"/>
      <c r="D100" s="87"/>
      <c r="E100" s="87"/>
      <c r="F100" s="87"/>
      <c r="G100" s="87"/>
      <c r="H100" s="87"/>
      <c r="I100" s="87"/>
      <c r="J100" s="88"/>
      <c r="L100" s="92"/>
      <c r="M100" s="93"/>
      <c r="N100" s="93"/>
      <c r="O100" s="93"/>
      <c r="P100" s="93"/>
      <c r="Q100" s="93"/>
      <c r="R100" s="93"/>
      <c r="S100" s="93"/>
      <c r="T100" s="94"/>
      <c r="U100" s="15"/>
    </row>
    <row r="101" spans="2:21" ht="18" customHeight="1" thickBot="1" x14ac:dyDescent="0.45">
      <c r="B101" s="89"/>
      <c r="C101" s="90"/>
      <c r="D101" s="90"/>
      <c r="E101" s="90"/>
      <c r="F101" s="90"/>
      <c r="G101" s="90"/>
      <c r="H101" s="90"/>
      <c r="I101" s="90"/>
      <c r="J101" s="91"/>
      <c r="L101" s="95"/>
      <c r="M101" s="96"/>
      <c r="N101" s="96"/>
      <c r="O101" s="96"/>
      <c r="P101" s="96"/>
      <c r="Q101" s="96"/>
      <c r="R101" s="96"/>
      <c r="S101" s="96"/>
      <c r="T101" s="97"/>
      <c r="U101" s="15"/>
    </row>
    <row r="102" spans="2:21" ht="18" customHeight="1" x14ac:dyDescent="0.4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4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4">
      <c r="B104" s="69" t="s">
        <v>193</v>
      </c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1"/>
    </row>
    <row r="105" spans="2:21" ht="18" customHeight="1" thickBot="1" x14ac:dyDescent="0.45">
      <c r="B105" s="72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4"/>
    </row>
    <row r="106" spans="2:21" ht="18" customHeight="1" x14ac:dyDescent="0.55000000000000004">
      <c r="C106" s="29"/>
      <c r="D106" s="29"/>
      <c r="E106" s="29"/>
      <c r="F106" s="29"/>
      <c r="G106" s="29"/>
      <c r="H106" s="29"/>
      <c r="I106" s="29"/>
    </row>
    <row r="107" spans="2:21" ht="18" customHeight="1" x14ac:dyDescent="0.4">
      <c r="B107" s="80" t="s">
        <v>169</v>
      </c>
      <c r="C107" s="80"/>
      <c r="D107" s="80"/>
      <c r="E107" s="80"/>
      <c r="F107" s="4"/>
      <c r="G107" s="4"/>
      <c r="H107" s="4"/>
      <c r="I107" s="4"/>
      <c r="L107" s="80" t="s">
        <v>270</v>
      </c>
      <c r="M107" s="80"/>
      <c r="N107" s="80"/>
      <c r="O107" s="80"/>
      <c r="P107" s="80"/>
      <c r="Q107" s="4"/>
      <c r="R107" s="4"/>
    </row>
    <row r="115" spans="2:20" ht="18" customHeight="1" x14ac:dyDescent="0.4">
      <c r="G115" s="9"/>
      <c r="Q115" s="9"/>
    </row>
    <row r="116" spans="2:20" ht="18" customHeight="1" x14ac:dyDescent="0.4">
      <c r="G116" s="9"/>
      <c r="Q116" s="9"/>
    </row>
    <row r="117" spans="2:20" ht="18" customHeight="1" x14ac:dyDescent="0.4">
      <c r="G117" s="9"/>
      <c r="Q117" s="9"/>
    </row>
    <row r="118" spans="2:20" ht="18" customHeight="1" x14ac:dyDescent="0.4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45">
      <c r="G119" s="9"/>
      <c r="Q119" s="9"/>
    </row>
    <row r="120" spans="2:20" ht="18" customHeight="1" x14ac:dyDescent="0.4">
      <c r="B120" s="75" t="s">
        <v>264</v>
      </c>
      <c r="C120" s="76"/>
      <c r="D120" s="76"/>
      <c r="E120" s="76"/>
      <c r="F120" s="76"/>
      <c r="G120" s="76"/>
      <c r="H120" s="76"/>
      <c r="I120" s="76"/>
      <c r="J120" s="77"/>
      <c r="L120" s="75" t="s">
        <v>265</v>
      </c>
      <c r="M120" s="76"/>
      <c r="N120" s="76"/>
      <c r="O120" s="76"/>
      <c r="P120" s="76"/>
      <c r="Q120" s="76"/>
      <c r="R120" s="76"/>
      <c r="S120" s="76"/>
      <c r="T120" s="77"/>
    </row>
    <row r="121" spans="2:20" ht="18" customHeight="1" x14ac:dyDescent="0.4">
      <c r="B121" s="41" t="s">
        <v>171</v>
      </c>
      <c r="C121" s="14"/>
      <c r="D121" s="14"/>
      <c r="E121" s="13"/>
      <c r="F121" s="84">
        <f>ROUND('DRIs DATA'!F26/'DRIs DATA'!C26*100,2)</f>
        <v>61.99</v>
      </c>
      <c r="G121" s="84"/>
      <c r="H121" s="81" t="s">
        <v>166</v>
      </c>
      <c r="I121" s="81"/>
      <c r="J121" s="82"/>
      <c r="L121" s="40" t="s">
        <v>171</v>
      </c>
      <c r="M121" s="18"/>
      <c r="N121" s="18"/>
      <c r="O121" s="21"/>
      <c r="P121" s="4"/>
      <c r="Q121" s="53">
        <f>ROUND('DRIs DATA'!AH26/'DRIs DATA'!AE26*100,2)</f>
        <v>51.02</v>
      </c>
      <c r="R121" s="81" t="s">
        <v>166</v>
      </c>
      <c r="S121" s="81"/>
      <c r="T121" s="82"/>
    </row>
    <row r="122" spans="2:20" ht="18" customHeight="1" x14ac:dyDescent="0.4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4">
      <c r="B123" s="98" t="s">
        <v>174</v>
      </c>
      <c r="C123" s="99"/>
      <c r="D123" s="99"/>
      <c r="E123" s="99"/>
      <c r="F123" s="99"/>
      <c r="G123" s="99"/>
      <c r="H123" s="99"/>
      <c r="I123" s="99"/>
      <c r="J123" s="100"/>
      <c r="L123" s="98" t="s">
        <v>269</v>
      </c>
      <c r="M123" s="99"/>
      <c r="N123" s="99"/>
      <c r="O123" s="99"/>
      <c r="P123" s="99"/>
      <c r="Q123" s="99"/>
      <c r="R123" s="99"/>
      <c r="S123" s="99"/>
      <c r="T123" s="100"/>
    </row>
    <row r="124" spans="2:20" ht="18" customHeight="1" x14ac:dyDescent="0.4">
      <c r="B124" s="98"/>
      <c r="C124" s="99"/>
      <c r="D124" s="99"/>
      <c r="E124" s="99"/>
      <c r="F124" s="99"/>
      <c r="G124" s="99"/>
      <c r="H124" s="99"/>
      <c r="I124" s="99"/>
      <c r="J124" s="100"/>
      <c r="L124" s="98"/>
      <c r="M124" s="99"/>
      <c r="N124" s="99"/>
      <c r="O124" s="99"/>
      <c r="P124" s="99"/>
      <c r="Q124" s="99"/>
      <c r="R124" s="99"/>
      <c r="S124" s="99"/>
      <c r="T124" s="100"/>
    </row>
    <row r="125" spans="2:20" ht="18" customHeight="1" x14ac:dyDescent="0.4">
      <c r="B125" s="98"/>
      <c r="C125" s="99"/>
      <c r="D125" s="99"/>
      <c r="E125" s="99"/>
      <c r="F125" s="99"/>
      <c r="G125" s="99"/>
      <c r="H125" s="99"/>
      <c r="I125" s="99"/>
      <c r="J125" s="100"/>
      <c r="L125" s="98"/>
      <c r="M125" s="99"/>
      <c r="N125" s="99"/>
      <c r="O125" s="99"/>
      <c r="P125" s="99"/>
      <c r="Q125" s="99"/>
      <c r="R125" s="99"/>
      <c r="S125" s="99"/>
      <c r="T125" s="100"/>
    </row>
    <row r="126" spans="2:20" ht="18" customHeight="1" x14ac:dyDescent="0.4">
      <c r="B126" s="98"/>
      <c r="C126" s="99"/>
      <c r="D126" s="99"/>
      <c r="E126" s="99"/>
      <c r="F126" s="99"/>
      <c r="G126" s="99"/>
      <c r="H126" s="99"/>
      <c r="I126" s="99"/>
      <c r="J126" s="100"/>
      <c r="L126" s="98"/>
      <c r="M126" s="99"/>
      <c r="N126" s="99"/>
      <c r="O126" s="99"/>
      <c r="P126" s="99"/>
      <c r="Q126" s="99"/>
      <c r="R126" s="99"/>
      <c r="S126" s="99"/>
      <c r="T126" s="100"/>
    </row>
    <row r="127" spans="2:20" ht="18" customHeight="1" x14ac:dyDescent="0.4">
      <c r="B127" s="98"/>
      <c r="C127" s="99"/>
      <c r="D127" s="99"/>
      <c r="E127" s="99"/>
      <c r="F127" s="99"/>
      <c r="G127" s="99"/>
      <c r="H127" s="99"/>
      <c r="I127" s="99"/>
      <c r="J127" s="100"/>
      <c r="L127" s="98"/>
      <c r="M127" s="99"/>
      <c r="N127" s="99"/>
      <c r="O127" s="99"/>
      <c r="P127" s="99"/>
      <c r="Q127" s="99"/>
      <c r="R127" s="99"/>
      <c r="S127" s="99"/>
      <c r="T127" s="100"/>
    </row>
    <row r="128" spans="2:20" thickBot="1" x14ac:dyDescent="0.45">
      <c r="B128" s="101"/>
      <c r="C128" s="102"/>
      <c r="D128" s="102"/>
      <c r="E128" s="102"/>
      <c r="F128" s="102"/>
      <c r="G128" s="102"/>
      <c r="H128" s="102"/>
      <c r="I128" s="102"/>
      <c r="J128" s="103"/>
      <c r="L128" s="101"/>
      <c r="M128" s="102"/>
      <c r="N128" s="102"/>
      <c r="O128" s="102"/>
      <c r="P128" s="102"/>
      <c r="Q128" s="102"/>
      <c r="R128" s="102"/>
      <c r="S128" s="102"/>
      <c r="T128" s="103"/>
    </row>
    <row r="129" spans="2:21" ht="18" customHeight="1" thickBot="1" x14ac:dyDescent="0.45">
      <c r="C129" s="17"/>
      <c r="D129" s="17"/>
      <c r="E129" s="17"/>
      <c r="F129" s="17"/>
      <c r="G129" s="17"/>
      <c r="H129" s="17"/>
    </row>
    <row r="130" spans="2:21" ht="18" customHeight="1" x14ac:dyDescent="0.4">
      <c r="B130" s="69" t="s">
        <v>262</v>
      </c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1"/>
      <c r="N130" s="52"/>
      <c r="O130" s="69" t="s">
        <v>263</v>
      </c>
      <c r="P130" s="70"/>
      <c r="Q130" s="70"/>
      <c r="R130" s="70"/>
      <c r="S130" s="70"/>
      <c r="T130" s="71"/>
    </row>
    <row r="131" spans="2:21" ht="18" customHeight="1" thickBot="1" x14ac:dyDescent="0.45">
      <c r="B131" s="72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4"/>
      <c r="N131" s="52"/>
      <c r="O131" s="72"/>
      <c r="P131" s="73"/>
      <c r="Q131" s="73"/>
      <c r="R131" s="73"/>
      <c r="S131" s="73"/>
      <c r="T131" s="74"/>
    </row>
    <row r="132" spans="2:21" ht="18" customHeight="1" x14ac:dyDescent="0.4">
      <c r="P132" s="17"/>
      <c r="Q132" s="17"/>
      <c r="R132" s="17"/>
      <c r="U132"/>
    </row>
    <row r="133" spans="2:21" ht="18" customHeight="1" x14ac:dyDescent="0.4">
      <c r="P133" s="17"/>
      <c r="Q133" s="17"/>
      <c r="R133" s="17"/>
      <c r="S133" s="17"/>
      <c r="T133" s="17"/>
      <c r="U133"/>
    </row>
    <row r="134" spans="2:21" ht="18" customHeight="1" x14ac:dyDescent="0.4">
      <c r="P134" s="17"/>
      <c r="Q134" s="17"/>
      <c r="R134" s="17"/>
      <c r="S134" s="17"/>
      <c r="T134" s="17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9"/>
      <c r="D137" s="9"/>
      <c r="E137" s="9"/>
      <c r="F137" s="9"/>
      <c r="G137" s="9"/>
      <c r="S137" t="s">
        <v>260</v>
      </c>
      <c r="U137"/>
    </row>
    <row r="138" spans="2:21" ht="18" customHeight="1" x14ac:dyDescent="0.4">
      <c r="B138" s="9"/>
      <c r="D138" s="9"/>
      <c r="E138" s="9"/>
      <c r="F138" s="9"/>
      <c r="G138" s="9"/>
      <c r="U138"/>
    </row>
    <row r="139" spans="2:21" ht="18" customHeight="1" x14ac:dyDescent="0.4">
      <c r="B139" s="9"/>
      <c r="E139" s="9"/>
      <c r="F139" s="9"/>
      <c r="G139" s="9"/>
      <c r="U139"/>
    </row>
    <row r="140" spans="2:21" ht="18" customHeight="1" x14ac:dyDescent="0.4">
      <c r="B140" s="9"/>
      <c r="E140" s="9"/>
      <c r="F140" s="9"/>
      <c r="G140" s="9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9"/>
      <c r="G144" s="9"/>
      <c r="U144"/>
    </row>
    <row r="145" spans="2:21" ht="18" customHeight="1" x14ac:dyDescent="0.4">
      <c r="H145" s="9"/>
      <c r="U145"/>
    </row>
    <row r="146" spans="2:21" ht="18" customHeight="1" x14ac:dyDescent="0.4">
      <c r="D146" s="9"/>
      <c r="E146" s="9"/>
      <c r="F146" s="9"/>
      <c r="G146" s="9"/>
      <c r="S146" t="s">
        <v>260</v>
      </c>
      <c r="U146"/>
    </row>
    <row r="147" spans="2:21" ht="18" customHeight="1" x14ac:dyDescent="0.4">
      <c r="D147" s="9"/>
      <c r="E147" s="9"/>
      <c r="F147" s="9"/>
      <c r="G147" s="9"/>
      <c r="H147" s="9"/>
      <c r="U147"/>
    </row>
    <row r="148" spans="2:21" ht="18" customHeight="1" x14ac:dyDescent="0.4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4">
      <c r="H149" s="9"/>
      <c r="I149" s="9"/>
      <c r="J149" s="9"/>
      <c r="K149" s="9"/>
      <c r="U149"/>
    </row>
    <row r="150" spans="2:21" ht="18" customHeight="1" x14ac:dyDescent="0.4">
      <c r="P150" s="9"/>
      <c r="Q150" s="9"/>
      <c r="R150" s="9"/>
      <c r="S150" s="9"/>
      <c r="T150" s="9"/>
      <c r="U150"/>
    </row>
    <row r="151" spans="2:21" ht="18" customHeight="1" x14ac:dyDescent="0.4">
      <c r="P151" s="9"/>
      <c r="Q151" s="9"/>
      <c r="R151" s="9"/>
      <c r="S151" s="9"/>
      <c r="T151" s="9"/>
      <c r="U151"/>
    </row>
    <row r="153" spans="2:21" ht="18" customHeight="1" x14ac:dyDescent="0.4">
      <c r="B153" s="15"/>
    </row>
    <row r="154" spans="2:21" ht="18" customHeight="1" thickBot="1" x14ac:dyDescent="0.45">
      <c r="B154" s="15"/>
    </row>
    <row r="155" spans="2:21" ht="18" customHeight="1" x14ac:dyDescent="0.4">
      <c r="B155" s="69" t="s">
        <v>194</v>
      </c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1"/>
    </row>
    <row r="156" spans="2:21" ht="18" customHeight="1" thickBot="1" x14ac:dyDescent="0.45">
      <c r="B156" s="72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4"/>
    </row>
    <row r="157" spans="2:21" ht="18" customHeight="1" x14ac:dyDescent="0.55000000000000004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4">
      <c r="B158" s="80" t="s">
        <v>177</v>
      </c>
      <c r="C158" s="80"/>
      <c r="D158" s="80"/>
      <c r="E158" s="4"/>
      <c r="F158" s="4"/>
      <c r="G158" s="4"/>
      <c r="H158" s="4"/>
      <c r="I158" s="4"/>
      <c r="L158" s="80" t="s">
        <v>178</v>
      </c>
      <c r="M158" s="80"/>
      <c r="N158" s="80"/>
      <c r="O158" s="4"/>
      <c r="P158" s="4"/>
      <c r="Q158" s="4"/>
      <c r="R158" s="4"/>
      <c r="S158" s="4"/>
    </row>
    <row r="159" spans="2:21" ht="18" customHeight="1" x14ac:dyDescent="0.4">
      <c r="S159" s="4"/>
    </row>
    <row r="160" spans="2:21" ht="18" customHeight="1" x14ac:dyDescent="0.4">
      <c r="S160" s="4"/>
    </row>
    <row r="161" spans="2:19" ht="18" customHeight="1" x14ac:dyDescent="0.4">
      <c r="S161" s="4"/>
    </row>
    <row r="162" spans="2:19" ht="18" customHeight="1" x14ac:dyDescent="0.4">
      <c r="S162" s="4"/>
    </row>
    <row r="163" spans="2:19" ht="18" customHeight="1" x14ac:dyDescent="0.4">
      <c r="S163" s="4"/>
    </row>
    <row r="164" spans="2:19" ht="18" customHeight="1" x14ac:dyDescent="0.4">
      <c r="S164" s="4"/>
    </row>
    <row r="165" spans="2:19" ht="18" customHeight="1" x14ac:dyDescent="0.4">
      <c r="S165" s="4"/>
    </row>
    <row r="166" spans="2:19" ht="18" customHeight="1" x14ac:dyDescent="0.4">
      <c r="G166" s="9"/>
      <c r="Q166" s="9"/>
      <c r="S166" s="4"/>
    </row>
    <row r="167" spans="2:19" ht="18" customHeight="1" x14ac:dyDescent="0.4">
      <c r="G167" s="9"/>
      <c r="Q167" s="9"/>
      <c r="S167" s="4"/>
    </row>
    <row r="168" spans="2:19" ht="18" customHeight="1" x14ac:dyDescent="0.4">
      <c r="G168" s="9"/>
      <c r="Q168" s="9"/>
      <c r="S168" s="4"/>
    </row>
    <row r="169" spans="2:19" ht="18" customHeight="1" x14ac:dyDescent="0.4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45">
      <c r="G170" s="9"/>
      <c r="Q170" s="9"/>
      <c r="S170" s="4"/>
    </row>
    <row r="171" spans="2:19" ht="18" customHeight="1" x14ac:dyDescent="0.4">
      <c r="B171" s="75" t="s">
        <v>266</v>
      </c>
      <c r="C171" s="76"/>
      <c r="D171" s="76"/>
      <c r="E171" s="76"/>
      <c r="F171" s="76"/>
      <c r="G171" s="76"/>
      <c r="H171" s="76"/>
      <c r="I171" s="76"/>
      <c r="J171" s="77"/>
      <c r="L171" s="75" t="s">
        <v>176</v>
      </c>
      <c r="M171" s="76"/>
      <c r="N171" s="76"/>
      <c r="O171" s="76"/>
      <c r="P171" s="76"/>
      <c r="Q171" s="76"/>
      <c r="R171" s="76"/>
      <c r="S171" s="77"/>
    </row>
    <row r="172" spans="2:19" ht="18" customHeight="1" x14ac:dyDescent="0.4">
      <c r="B172" s="40" t="s">
        <v>171</v>
      </c>
      <c r="C172" s="18"/>
      <c r="D172" s="18"/>
      <c r="E172" s="4"/>
      <c r="F172" s="84">
        <f>ROUND('DRIs DATA'!F36/'DRIs DATA'!C36*100,2)</f>
        <v>48.03</v>
      </c>
      <c r="G172" s="84"/>
      <c r="H172" s="18" t="s">
        <v>166</v>
      </c>
      <c r="I172" s="18"/>
      <c r="J172" s="39"/>
      <c r="L172" s="40" t="s">
        <v>171</v>
      </c>
      <c r="M172" s="18"/>
      <c r="N172" s="18"/>
      <c r="O172" s="4"/>
      <c r="P172" s="4"/>
      <c r="Q172" s="21">
        <f>ROUND('DRIs DATA'!T36/'DRIs DATA'!R36*100,2)</f>
        <v>167.78</v>
      </c>
      <c r="R172" s="18" t="s">
        <v>166</v>
      </c>
      <c r="S172" s="39"/>
    </row>
    <row r="173" spans="2:19" ht="18" customHeight="1" x14ac:dyDescent="0.4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4">
      <c r="B174" s="98" t="s">
        <v>185</v>
      </c>
      <c r="C174" s="99"/>
      <c r="D174" s="99"/>
      <c r="E174" s="99"/>
      <c r="F174" s="99"/>
      <c r="G174" s="99"/>
      <c r="H174" s="99"/>
      <c r="I174" s="99"/>
      <c r="J174" s="100"/>
      <c r="L174" s="98" t="s">
        <v>187</v>
      </c>
      <c r="M174" s="99"/>
      <c r="N174" s="99"/>
      <c r="O174" s="99"/>
      <c r="P174" s="99"/>
      <c r="Q174" s="99"/>
      <c r="R174" s="99"/>
      <c r="S174" s="100"/>
    </row>
    <row r="175" spans="2:19" ht="18" customHeight="1" x14ac:dyDescent="0.4">
      <c r="B175" s="98"/>
      <c r="C175" s="99"/>
      <c r="D175" s="99"/>
      <c r="E175" s="99"/>
      <c r="F175" s="99"/>
      <c r="G175" s="99"/>
      <c r="H175" s="99"/>
      <c r="I175" s="99"/>
      <c r="J175" s="100"/>
      <c r="L175" s="98"/>
      <c r="M175" s="99"/>
      <c r="N175" s="99"/>
      <c r="O175" s="99"/>
      <c r="P175" s="99"/>
      <c r="Q175" s="99"/>
      <c r="R175" s="99"/>
      <c r="S175" s="100"/>
    </row>
    <row r="176" spans="2:19" ht="18" customHeight="1" x14ac:dyDescent="0.4">
      <c r="B176" s="98"/>
      <c r="C176" s="99"/>
      <c r="D176" s="99"/>
      <c r="E176" s="99"/>
      <c r="F176" s="99"/>
      <c r="G176" s="99"/>
      <c r="H176" s="99"/>
      <c r="I176" s="99"/>
      <c r="J176" s="100"/>
      <c r="L176" s="98"/>
      <c r="M176" s="99"/>
      <c r="N176" s="99"/>
      <c r="O176" s="99"/>
      <c r="P176" s="99"/>
      <c r="Q176" s="99"/>
      <c r="R176" s="99"/>
      <c r="S176" s="100"/>
    </row>
    <row r="177" spans="2:19" ht="18" customHeight="1" x14ac:dyDescent="0.4">
      <c r="B177" s="98"/>
      <c r="C177" s="99"/>
      <c r="D177" s="99"/>
      <c r="E177" s="99"/>
      <c r="F177" s="99"/>
      <c r="G177" s="99"/>
      <c r="H177" s="99"/>
      <c r="I177" s="99"/>
      <c r="J177" s="100"/>
      <c r="L177" s="98"/>
      <c r="M177" s="99"/>
      <c r="N177" s="99"/>
      <c r="O177" s="99"/>
      <c r="P177" s="99"/>
      <c r="Q177" s="99"/>
      <c r="R177" s="99"/>
      <c r="S177" s="100"/>
    </row>
    <row r="178" spans="2:19" ht="18" customHeight="1" x14ac:dyDescent="0.4">
      <c r="B178" s="98"/>
      <c r="C178" s="99"/>
      <c r="D178" s="99"/>
      <c r="E178" s="99"/>
      <c r="F178" s="99"/>
      <c r="G178" s="99"/>
      <c r="H178" s="99"/>
      <c r="I178" s="99"/>
      <c r="J178" s="100"/>
      <c r="L178" s="98"/>
      <c r="M178" s="99"/>
      <c r="N178" s="99"/>
      <c r="O178" s="99"/>
      <c r="P178" s="99"/>
      <c r="Q178" s="99"/>
      <c r="R178" s="99"/>
      <c r="S178" s="100"/>
    </row>
    <row r="179" spans="2:19" ht="18" customHeight="1" x14ac:dyDescent="0.4">
      <c r="B179" s="98"/>
      <c r="C179" s="99"/>
      <c r="D179" s="99"/>
      <c r="E179" s="99"/>
      <c r="F179" s="99"/>
      <c r="G179" s="99"/>
      <c r="H179" s="99"/>
      <c r="I179" s="99"/>
      <c r="J179" s="100"/>
      <c r="L179" s="98"/>
      <c r="M179" s="99"/>
      <c r="N179" s="99"/>
      <c r="O179" s="99"/>
      <c r="P179" s="99"/>
      <c r="Q179" s="99"/>
      <c r="R179" s="99"/>
      <c r="S179" s="100"/>
    </row>
    <row r="180" spans="2:19" ht="18" customHeight="1" thickBot="1" x14ac:dyDescent="0.45">
      <c r="B180" s="101"/>
      <c r="C180" s="102"/>
      <c r="D180" s="102"/>
      <c r="E180" s="102"/>
      <c r="F180" s="102"/>
      <c r="G180" s="102"/>
      <c r="H180" s="102"/>
      <c r="I180" s="102"/>
      <c r="J180" s="103"/>
      <c r="L180" s="98"/>
      <c r="M180" s="99"/>
      <c r="N180" s="99"/>
      <c r="O180" s="99"/>
      <c r="P180" s="99"/>
      <c r="Q180" s="99"/>
      <c r="R180" s="99"/>
      <c r="S180" s="100"/>
    </row>
    <row r="181" spans="2:19" ht="18" customHeight="1" x14ac:dyDescent="0.4">
      <c r="B181" s="17"/>
      <c r="C181" s="17"/>
      <c r="D181" s="17"/>
      <c r="E181" s="17"/>
      <c r="F181" s="17"/>
      <c r="G181" s="17"/>
      <c r="H181" s="17"/>
      <c r="I181" s="17"/>
      <c r="L181" s="98"/>
      <c r="M181" s="99"/>
      <c r="N181" s="99"/>
      <c r="O181" s="99"/>
      <c r="P181" s="99"/>
      <c r="Q181" s="99"/>
      <c r="R181" s="99"/>
      <c r="S181" s="100"/>
    </row>
    <row r="182" spans="2:19" ht="18" customHeight="1" thickBot="1" x14ac:dyDescent="0.45">
      <c r="L182" s="101"/>
      <c r="M182" s="102"/>
      <c r="N182" s="102"/>
      <c r="O182" s="102"/>
      <c r="P182" s="102"/>
      <c r="Q182" s="102"/>
      <c r="R182" s="102"/>
      <c r="S182" s="103"/>
    </row>
    <row r="183" spans="2:19" ht="18" customHeight="1" x14ac:dyDescent="0.4">
      <c r="B183" s="80" t="s">
        <v>179</v>
      </c>
      <c r="C183" s="80"/>
      <c r="D183" s="80"/>
      <c r="E183" s="4"/>
      <c r="F183" s="4"/>
      <c r="G183" s="4"/>
      <c r="H183" s="4"/>
      <c r="S183" s="4"/>
    </row>
    <row r="184" spans="2:19" ht="18" customHeight="1" x14ac:dyDescent="0.4">
      <c r="S184" s="4"/>
    </row>
    <row r="185" spans="2:19" ht="18" customHeight="1" x14ac:dyDescent="0.4">
      <c r="M185" s="9"/>
      <c r="N185" s="9"/>
      <c r="O185" s="9"/>
      <c r="P185" s="9"/>
      <c r="Q185" s="9"/>
      <c r="R185" s="9"/>
      <c r="S185" s="4"/>
    </row>
    <row r="186" spans="2:19" ht="18" customHeight="1" x14ac:dyDescent="0.4">
      <c r="M186" s="9"/>
      <c r="N186" s="9"/>
      <c r="O186" s="9"/>
      <c r="P186" s="9"/>
      <c r="Q186" s="9"/>
      <c r="R186" s="9"/>
      <c r="S186" s="4"/>
    </row>
    <row r="187" spans="2:19" ht="18" customHeight="1" x14ac:dyDescent="0.4">
      <c r="M187" s="9"/>
      <c r="N187" s="9"/>
      <c r="O187" s="9"/>
      <c r="P187" s="9"/>
      <c r="Q187" s="9"/>
      <c r="R187" s="9"/>
      <c r="S187" s="4"/>
    </row>
    <row r="188" spans="2:19" ht="18" customHeight="1" x14ac:dyDescent="0.4">
      <c r="M188" s="9"/>
      <c r="N188" s="9"/>
      <c r="O188" s="9"/>
      <c r="P188" s="9"/>
      <c r="Q188" s="9"/>
      <c r="R188" s="9"/>
      <c r="S188" s="4"/>
    </row>
    <row r="189" spans="2:19" ht="18" customHeight="1" x14ac:dyDescent="0.4">
      <c r="S189" s="4"/>
    </row>
    <row r="190" spans="2:19" ht="18" customHeight="1" x14ac:dyDescent="0.4">
      <c r="S190" s="4"/>
    </row>
    <row r="191" spans="2:19" ht="18" customHeight="1" x14ac:dyDescent="0.4">
      <c r="G191" s="9"/>
      <c r="S191" s="4"/>
    </row>
    <row r="192" spans="2:19" ht="18" customHeight="1" x14ac:dyDescent="0.4">
      <c r="G192" s="9"/>
      <c r="S192" s="4"/>
    </row>
    <row r="193" spans="2:20" ht="18" customHeight="1" x14ac:dyDescent="0.4">
      <c r="G193" s="9"/>
      <c r="S193" s="4"/>
    </row>
    <row r="194" spans="2:20" ht="18" customHeight="1" x14ac:dyDescent="0.4">
      <c r="D194" s="9"/>
      <c r="E194" s="9"/>
      <c r="F194" s="9"/>
      <c r="G194" s="9"/>
      <c r="S194" s="4"/>
    </row>
    <row r="195" spans="2:20" ht="18" customHeight="1" thickBot="1" x14ac:dyDescent="0.45">
      <c r="G195" s="9"/>
      <c r="S195" s="4"/>
    </row>
    <row r="196" spans="2:20" ht="18" customHeight="1" x14ac:dyDescent="0.4">
      <c r="B196" s="75" t="s">
        <v>267</v>
      </c>
      <c r="C196" s="76"/>
      <c r="D196" s="76"/>
      <c r="E196" s="76"/>
      <c r="F196" s="76"/>
      <c r="G196" s="76"/>
      <c r="H196" s="76"/>
      <c r="I196" s="76"/>
      <c r="J196" s="77"/>
      <c r="S196" s="4"/>
    </row>
    <row r="197" spans="2:20" ht="18" customHeight="1" x14ac:dyDescent="0.4">
      <c r="B197" s="40" t="s">
        <v>171</v>
      </c>
      <c r="C197" s="18"/>
      <c r="D197" s="18"/>
      <c r="E197" s="4"/>
      <c r="F197" s="84">
        <f>ROUND('DRIs DATA'!F46/'DRIs DATA'!C46*100,2)</f>
        <v>85.64</v>
      </c>
      <c r="G197" s="84"/>
      <c r="H197" s="18" t="s">
        <v>166</v>
      </c>
      <c r="I197" s="10"/>
      <c r="J197" s="39"/>
      <c r="S197" s="4"/>
    </row>
    <row r="198" spans="2:20" ht="18" customHeight="1" x14ac:dyDescent="0.4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4">
      <c r="B199" s="98" t="s">
        <v>186</v>
      </c>
      <c r="C199" s="99"/>
      <c r="D199" s="99"/>
      <c r="E199" s="99"/>
      <c r="F199" s="99"/>
      <c r="G199" s="99"/>
      <c r="H199" s="99"/>
      <c r="I199" s="99"/>
      <c r="J199" s="100"/>
      <c r="S199" s="4"/>
    </row>
    <row r="200" spans="2:20" ht="18" customHeight="1" x14ac:dyDescent="0.4">
      <c r="B200" s="98"/>
      <c r="C200" s="99"/>
      <c r="D200" s="99"/>
      <c r="E200" s="99"/>
      <c r="F200" s="99"/>
      <c r="G200" s="99"/>
      <c r="H200" s="99"/>
      <c r="I200" s="99"/>
      <c r="J200" s="100"/>
      <c r="S200" s="4"/>
    </row>
    <row r="201" spans="2:20" ht="18" customHeight="1" x14ac:dyDescent="0.4">
      <c r="B201" s="98"/>
      <c r="C201" s="99"/>
      <c r="D201" s="99"/>
      <c r="E201" s="99"/>
      <c r="F201" s="99"/>
      <c r="G201" s="99"/>
      <c r="H201" s="99"/>
      <c r="I201" s="99"/>
      <c r="J201" s="100"/>
      <c r="S201" s="4"/>
    </row>
    <row r="202" spans="2:20" ht="18" customHeight="1" x14ac:dyDescent="0.4">
      <c r="B202" s="98"/>
      <c r="C202" s="99"/>
      <c r="D202" s="99"/>
      <c r="E202" s="99"/>
      <c r="F202" s="99"/>
      <c r="G202" s="99"/>
      <c r="H202" s="99"/>
      <c r="I202" s="99"/>
      <c r="J202" s="100"/>
      <c r="S202" s="4"/>
    </row>
    <row r="203" spans="2:20" ht="18" customHeight="1" x14ac:dyDescent="0.4">
      <c r="B203" s="98"/>
      <c r="C203" s="99"/>
      <c r="D203" s="99"/>
      <c r="E203" s="99"/>
      <c r="F203" s="99"/>
      <c r="G203" s="99"/>
      <c r="H203" s="99"/>
      <c r="I203" s="99"/>
      <c r="J203" s="100"/>
      <c r="S203" s="4"/>
    </row>
    <row r="204" spans="2:20" ht="18" customHeight="1" thickBot="1" x14ac:dyDescent="0.45">
      <c r="B204" s="101"/>
      <c r="C204" s="102"/>
      <c r="D204" s="102"/>
      <c r="E204" s="102"/>
      <c r="F204" s="102"/>
      <c r="G204" s="102"/>
      <c r="H204" s="102"/>
      <c r="I204" s="102"/>
      <c r="J204" s="103"/>
      <c r="S204" s="4"/>
    </row>
    <row r="205" spans="2:20" ht="18" customHeight="1" thickBot="1" x14ac:dyDescent="0.45">
      <c r="K205" s="8"/>
    </row>
    <row r="206" spans="2:20" ht="18" customHeight="1" x14ac:dyDescent="0.4">
      <c r="B206" s="69" t="s">
        <v>195</v>
      </c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1"/>
    </row>
    <row r="207" spans="2:20" ht="18" customHeight="1" thickBot="1" x14ac:dyDescent="0.45">
      <c r="B207" s="72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4"/>
    </row>
    <row r="208" spans="2:20" ht="18" customHeight="1" x14ac:dyDescent="0.55000000000000004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4">
      <c r="B209" s="104" t="s">
        <v>188</v>
      </c>
      <c r="C209" s="104"/>
      <c r="D209" s="104"/>
      <c r="E209" s="104"/>
      <c r="F209" s="104"/>
      <c r="G209" s="104"/>
      <c r="H209" s="104"/>
      <c r="I209" s="22">
        <f>'DRIs DATA'!B6</f>
        <v>1600</v>
      </c>
      <c r="J209" s="4" t="s">
        <v>189</v>
      </c>
      <c r="K209" s="4"/>
      <c r="L209" s="4"/>
      <c r="M209" s="4"/>
      <c r="N209" s="4"/>
    </row>
    <row r="210" spans="2:14" ht="18" customHeight="1" x14ac:dyDescent="0.4">
      <c r="B210" s="85" t="s">
        <v>190</v>
      </c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4"/>
    </row>
    <row r="211" spans="2:14" ht="18" customHeight="1" x14ac:dyDescent="0.4">
      <c r="N211" s="4"/>
    </row>
    <row r="212" spans="2:14" ht="18" customHeight="1" x14ac:dyDescent="0.4">
      <c r="C212" t="s">
        <v>274</v>
      </c>
      <c r="N212" s="4"/>
    </row>
    <row r="213" spans="2:14" ht="18" customHeight="1" x14ac:dyDescent="0.4">
      <c r="N213" s="4"/>
    </row>
    <row r="214" spans="2:14" ht="18" customHeight="1" x14ac:dyDescent="0.4">
      <c r="N214" s="4"/>
    </row>
    <row r="215" spans="2:14" ht="18" customHeight="1" x14ac:dyDescent="0.4">
      <c r="N215" s="4"/>
    </row>
    <row r="216" spans="2:14" ht="18" customHeight="1" x14ac:dyDescent="0.4">
      <c r="N216" s="4"/>
    </row>
    <row r="217" spans="2:14" ht="18" customHeight="1" x14ac:dyDescent="0.4">
      <c r="N217" s="4"/>
    </row>
    <row r="218" spans="2:14" ht="18" customHeight="1" x14ac:dyDescent="0.4">
      <c r="N218" s="4"/>
    </row>
    <row r="219" spans="2:14" ht="18" customHeight="1" x14ac:dyDescent="0.4">
      <c r="N219" s="4"/>
    </row>
    <row r="220" spans="2:14" ht="18" customHeight="1" x14ac:dyDescent="0.4">
      <c r="N220" s="4"/>
    </row>
    <row r="221" spans="2:14" ht="18" customHeight="1" x14ac:dyDescent="0.4">
      <c r="N221" s="4"/>
    </row>
    <row r="222" spans="2:14" ht="18" customHeight="1" x14ac:dyDescent="0.4">
      <c r="N222" s="4"/>
    </row>
    <row r="223" spans="2:14" ht="18" customHeight="1" x14ac:dyDescent="0.4">
      <c r="N223" s="4"/>
    </row>
    <row r="224" spans="2:14" ht="18" customHeight="1" x14ac:dyDescent="0.4">
      <c r="N224" s="4"/>
    </row>
    <row r="225" spans="2:14" ht="18" customHeight="1" x14ac:dyDescent="0.4">
      <c r="N225" s="4"/>
    </row>
    <row r="226" spans="2:14" ht="18" customHeight="1" x14ac:dyDescent="0.4">
      <c r="N226" s="4"/>
    </row>
    <row r="227" spans="2:14" ht="18" customHeight="1" x14ac:dyDescent="0.4">
      <c r="N227" s="4"/>
    </row>
    <row r="228" spans="2:14" ht="18" customHeight="1" x14ac:dyDescent="0.4">
      <c r="N228" s="4"/>
    </row>
    <row r="229" spans="2:14" ht="18" customHeight="1" x14ac:dyDescent="0.4">
      <c r="N229" s="4"/>
    </row>
    <row r="230" spans="2:14" ht="18" customHeight="1" x14ac:dyDescent="0.4">
      <c r="N230" s="4"/>
    </row>
    <row r="231" spans="2:14" ht="18" customHeight="1" x14ac:dyDescent="0.4">
      <c r="N231" s="4"/>
    </row>
    <row r="232" spans="2:14" ht="18" customHeight="1" x14ac:dyDescent="0.4">
      <c r="N232" s="4"/>
    </row>
    <row r="233" spans="2:14" ht="18" customHeight="1" x14ac:dyDescent="0.4">
      <c r="N233" s="4"/>
    </row>
    <row r="234" spans="2:14" ht="18" customHeight="1" x14ac:dyDescent="0.4">
      <c r="N234" s="4"/>
    </row>
    <row r="235" spans="2:14" ht="18" customHeight="1" x14ac:dyDescent="0.4">
      <c r="N235" s="4"/>
    </row>
    <row r="236" spans="2:14" ht="18" customHeight="1" x14ac:dyDescent="0.4">
      <c r="N236" s="4"/>
    </row>
    <row r="237" spans="2:14" ht="18" customHeight="1" x14ac:dyDescent="0.4">
      <c r="N237" s="4"/>
    </row>
    <row r="238" spans="2:14" ht="18" customHeight="1" x14ac:dyDescent="0.4">
      <c r="N238" s="4"/>
    </row>
    <row r="239" spans="2:14" ht="18" customHeight="1" x14ac:dyDescent="0.4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4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4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4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4">
      <c r="N243" s="4"/>
    </row>
    <row r="244" spans="2:14" ht="18" customHeight="1" x14ac:dyDescent="0.4">
      <c r="N244" s="4"/>
    </row>
    <row r="245" spans="2:14" ht="18" customHeight="1" x14ac:dyDescent="0.4">
      <c r="N245" s="4"/>
    </row>
    <row r="246" spans="2:14" ht="18" customHeight="1" x14ac:dyDescent="0.4">
      <c r="N246" s="4"/>
    </row>
    <row r="247" spans="2:14" ht="18" customHeight="1" x14ac:dyDescent="0.4">
      <c r="N247" s="4"/>
    </row>
    <row r="248" spans="2:14" ht="18" customHeight="1" x14ac:dyDescent="0.4">
      <c r="N248" s="4"/>
    </row>
    <row r="249" spans="2:14" ht="18" customHeight="1" x14ac:dyDescent="0.4">
      <c r="N249" s="4"/>
    </row>
    <row r="250" spans="2:14" ht="18" customHeight="1" x14ac:dyDescent="0.4">
      <c r="N250" s="4"/>
    </row>
    <row r="251" spans="2:14" ht="18" customHeight="1" x14ac:dyDescent="0.4">
      <c r="N251" s="4"/>
    </row>
    <row r="252" spans="2:14" ht="18" customHeight="1" x14ac:dyDescent="0.4">
      <c r="N252" s="4"/>
    </row>
    <row r="253" spans="2:14" ht="18" customHeight="1" x14ac:dyDescent="0.4">
      <c r="N253" s="4"/>
    </row>
    <row r="254" spans="2:14" ht="18" customHeight="1" x14ac:dyDescent="0.4">
      <c r="N254" s="4"/>
    </row>
    <row r="255" spans="2:14" ht="18" customHeight="1" x14ac:dyDescent="0.4">
      <c r="N255" s="4"/>
    </row>
    <row r="256" spans="2:14" ht="18" customHeight="1" x14ac:dyDescent="0.4">
      <c r="N256" s="4"/>
    </row>
    <row r="257" spans="14:14" ht="18" customHeight="1" x14ac:dyDescent="0.4">
      <c r="N257" s="4"/>
    </row>
    <row r="258" spans="14:14" ht="18" customHeight="1" x14ac:dyDescent="0.4">
      <c r="N258" s="4"/>
    </row>
    <row r="259" spans="14:14" ht="18" customHeight="1" x14ac:dyDescent="0.4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2020-06-10T04:58:12Z</dcterms:modified>
</cp:coreProperties>
</file>