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5360" windowHeight="9216" tabRatio="873" firstSheet="2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<sst xmlns="http://schemas.openxmlformats.org/spreadsheetml/2006/main" count="692" uniqueCount="344">
  <si>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</si>
  <si>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</si>
  <si>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</si>
  <si>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</si>
  <si>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</si>
  <si>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</si>
  <si>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</si>
  <si>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</si>
  <si>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</si>
  <si>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</si>
  <si>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</si>
  <si>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</si>
  <si>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</si>
  <si>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</si>
  <si>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</si>
  <si>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</si>
  <si>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</si>
  <si>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</si>
  <si>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</si>
  <si>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</si>
  <si>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</si>
  <si>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</si>
  <si>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</si>
  <si>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</si>
  <si>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</si>
  <si>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</si>
  <si>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</si>
  <si>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</si>
  <si>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</si>
  <si>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</si>
  <si>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</si>
  <si>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</si>
  <si>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</si>
  <si>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</si>
  <si>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</si>
  <si>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</si>
  <si>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</si>
  <si>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</si>
  <si>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</si>
  <si>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</si>
  <si>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</si>
  <si>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</si>
  <si>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</si>
  <si>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</si>
  <si>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</si>
  <si>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</si>
  <si>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</si>
  <si>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</si>
  <si>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</si>
  <si>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</si>
  <si>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</si>
  <si>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</si>
  <si>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</si>
  <si>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</si>
  <si>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</si>
  <si>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</si>
  <si>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</si>
  <si>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</si>
  <si>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</si>
  <si>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</si>
  <si>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</si>
  <si>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</si>
  <si>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</si>
  <si>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</si>
  <si>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</si>
  <si>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</si>
  <si>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</si>
  <si>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</si>
  <si>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</si>
  <si>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</si>
  <si>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</si>
  <si>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</si>
  <si>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</si>
  <si>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</si>
  <si>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</si>
  <si>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</si>
  <si>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</si>
  <si>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</si>
  <si>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</si>
  <si>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</si>
  <si>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</si>
  <si>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</si>
  <si>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</si>
  <si>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</si>
  <si>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</si>
  <si>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</si>
  <si>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</si>
  <si>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</si>
  <si>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</si>
  <si>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</si>
  <si>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</si>
  <si>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</si>
  <si>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</si>
  <si>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</si>
  <si>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</si>
  <si>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</si>
  <si>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</si>
  <si>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</si>
  <si>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</si>
  <si>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</si>
  <si>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</si>
  <si>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</si>
  <si>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</si>
  <si>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</si>
  <si>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</si>
  <si>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</si>
  <si>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</si>
  <si>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</si>
  <si>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</si>
  <si>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</si>
  <si>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</si>
  <si>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</si>
  <si>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</si>
  <si>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</si>
  <si>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</si>
  <si>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</si>
  <si>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</si>
  <si>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</si>
  <si>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</si>
  <si>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</si>
  <si>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</si>
  <si>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</si>
  <si>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</si>
  <si>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</si>
  <si>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</si>
  <si>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</si>
  <si>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</si>
  <si>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</si>
  <si>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</si>
  <si>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</si>
  <si>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</si>
  <si>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</si>
  <si>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</si>
  <si>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</si>
  <si>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</si>
  <si>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</si>
  <si>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</si>
  <si>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</si>
  <si>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</si>
  <si>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</si>
  <si>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</si>
  <si>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</si>
  <si>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</si>
  <si>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</si>
  <si>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</si>
  <si>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</si>
  <si>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</si>
  <si>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</si>
  <si>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</si>
  <si>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</si>
  <si>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</si>
  <si>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</si>
  <si>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</si>
  <si>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</si>
  <si>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</si>
  <si>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</si>
  <si>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</si>
  <si>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</si>
  <si>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</si>
  <si>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</si>
  <si>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</si>
  <si>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</si>
  <si>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</si>
  <si>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</si>
  <si>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</si>
  <si>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</si>
  <si>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</si>
  <si>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</si>
  <si>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</si>
  <si>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</si>
  <si>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</si>
  <si>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</si>
  <si>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</si>
  <si>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</si>
  <si>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</si>
  <si>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</si>
  <si>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</si>
  <si>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</si>
  <si>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</si>
  <si>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</si>
  <si>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</si>
  <si>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</si>
  <si>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</si>
  <si>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</si>
  <si>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</si>
  <si>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</si>
  <si>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</si>
  <si>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</si>
  <si>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</si>
  <si>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</si>
  <si>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</si>
  <si>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</si>
  <si>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</si>
  <si>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</si>
  <si>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</si>
  <si>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</si>
  <si>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</si>
  <si>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</si>
  <si>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</si>
  <si>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</si>
  <si>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</si>
  <si>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</si>
  <si>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</si>
  <si>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</si>
  <si>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</si>
  <si>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</si>
  <si>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</si>
  <si>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</si>
  <si>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</si>
  <si>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</si>
  <si>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</si>
  <si>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</si>
  <si>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</si>
  <si>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</si>
  <si>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</si>
  <si>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</si>
  <si>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</si>
  <si>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</si>
  <si>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</si>
  <si>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</si>
  <si>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</si>
  <si>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</si>
  <si>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</si>
  <si>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</si>
  <si>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</si>
  <si>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</si>
  <si>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</si>
  <si>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</si>
  <si>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</si>
  <si>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</si>
  <si>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</si>
  <si>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</si>
  <si>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</si>
  <si>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</si>
  <si>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</si>
  <si>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</si>
  <si>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</si>
  <si>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</si>
  <si>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</si>
  <si>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</si>
  <si>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</si>
  <si>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</si>
  <si>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</si>
  <si>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</si>
  <si>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</si>
  <si>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</si>
  <si>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</si>
  <si>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</si>
  <si>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</si>
  <si>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</si>
  <si>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</si>
  <si>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</si>
  <si>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</si>
  <si>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</si>
  <si>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</si>
  <si>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</si>
  <si>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</si>
  <si>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</si>
  <si>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</si>
  <si>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</si>
  <si>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</si>
  <si>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</si>
  <si>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</si>
  <si>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</si>
  <si>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</si>
  <si>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</si>
  <si>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</si>
  <si>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</si>
  <si>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</si>
  <si>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</si>
  <si>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</si>
  <si>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</si>
  <si>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</si>
  <si>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</si>
  <si>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</si>
  <si>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</si>
  <si>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</si>
  <si>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</si>
  <si>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</si>
  <si>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</si>
  <si>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</si>
  <si>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</si>
  <si>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</si>
  <si>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</si>
  <si>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</si>
  <si>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</si>
  <si>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</si>
  <si>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</si>
  <si>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</si>
  <si>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</si>
  <si>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</si>
  <si>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</si>
  <si>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</si>
  <si>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</si>
  <si>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</si>
  <si>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</si>
  <si>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</si>
  <si>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</si>
  <si>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</si>
  <si>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</si>
  <si>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</si>
  <si>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</si>
  <si>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</si>
  <si>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</si>
  <si>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</si>
  <si>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</si>
  <si>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</si>
  <si>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</si>
  <si>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</si>
  <si>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</si>
  <si>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</si>
  <si>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</si>
  <si>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</si>
  <si>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</si>
  <si>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</si>
  <si>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</si>
  <si>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</si>
  <si>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</si>
  <si>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</si>
  <si>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</si>
  <si>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(설문지 : FFQ 95문항 설문지, 사용자 : 피승혜, ID : H1900247)</t>
  </si>
  <si>
    <t>2020년 06월 12일 10:41:15</t>
  </si>
  <si>
    <t>다량영양소</t>
    <phoneticPr fontId="1" type="noConversion"/>
  </si>
  <si>
    <t>섭취량</t>
    <phoneticPr fontId="1" type="noConversion"/>
  </si>
  <si>
    <t>충분섭취량</t>
    <phoneticPr fontId="1" type="noConversion"/>
  </si>
  <si>
    <t>지용성 비타민</t>
    <phoneticPr fontId="1" type="noConversion"/>
  </si>
  <si>
    <t>리보플라빈</t>
    <phoneticPr fontId="1" type="noConversion"/>
  </si>
  <si>
    <t>염소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</si>
  <si>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</si>
  <si>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</si>
  <si>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</si>
  <si>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</si>
  <si>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</si>
  <si>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</si>
  <si>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</si>
  <si>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</si>
  <si>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</si>
  <si>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</si>
  <si>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</si>
  <si>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</si>
  <si>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</si>
  <si>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H1900247</t>
  </si>
  <si>
    <t>피승혜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</si>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</sst>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85.226910000000004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8674736"/>
        <c:axId val="238673952"/>
      </c:barChart>
      <c:catAx>
        <c:axId val="238674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8673952"/>
        <c:crosses val="autoZero"/>
        <c:auto val="1"/>
        <c:lblAlgn val="ctr"/>
        <c:lblOffset val="100"/>
        <c:noMultiLvlLbl val="0"/>
      </c:catAx>
      <c:valAx>
        <c:axId val="238673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8674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2.8570150999999999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553936"/>
        <c:axId val="481554328"/>
      </c:barChart>
      <c:catAx>
        <c:axId val="481553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554328"/>
        <c:crosses val="autoZero"/>
        <c:auto val="1"/>
        <c:lblAlgn val="ctr"/>
        <c:lblOffset val="100"/>
        <c:noMultiLvlLbl val="0"/>
      </c:catAx>
      <c:valAx>
        <c:axId val="481554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55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2.6944436999999999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555112"/>
        <c:axId val="481555504"/>
      </c:barChart>
      <c:catAx>
        <c:axId val="481555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555504"/>
        <c:crosses val="autoZero"/>
        <c:auto val="1"/>
        <c:lblAlgn val="ctr"/>
        <c:lblOffset val="100"/>
        <c:noMultiLvlLbl val="0"/>
      </c:catAx>
      <c:valAx>
        <c:axId val="481555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555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1373.4271000000001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556288"/>
        <c:axId val="481556680"/>
      </c:barChart>
      <c:catAx>
        <c:axId val="48155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556680"/>
        <c:crosses val="autoZero"/>
        <c:auto val="1"/>
        <c:lblAlgn val="ctr"/>
        <c:lblOffset val="100"/>
        <c:noMultiLvlLbl val="0"/>
      </c:catAx>
      <c:valAx>
        <c:axId val="481556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55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3441.8887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557464"/>
        <c:axId val="481557856"/>
      </c:barChart>
      <c:catAx>
        <c:axId val="481557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557856"/>
        <c:crosses val="autoZero"/>
        <c:auto val="1"/>
        <c:lblAlgn val="ctr"/>
        <c:lblOffset val="100"/>
        <c:noMultiLvlLbl val="0"/>
      </c:catAx>
      <c:valAx>
        <c:axId val="48155785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557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133.63037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558640"/>
        <c:axId val="481559032"/>
      </c:barChart>
      <c:catAx>
        <c:axId val="481558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559032"/>
        <c:crosses val="autoZero"/>
        <c:auto val="1"/>
        <c:lblAlgn val="ctr"/>
        <c:lblOffset val="100"/>
        <c:noMultiLvlLbl val="0"/>
      </c:catAx>
      <c:valAx>
        <c:axId val="481559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55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165.59224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559816"/>
        <c:axId val="481560208"/>
      </c:barChart>
      <c:catAx>
        <c:axId val="481559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560208"/>
        <c:crosses val="autoZero"/>
        <c:auto val="1"/>
        <c:lblAlgn val="ctr"/>
        <c:lblOffset val="100"/>
        <c:noMultiLvlLbl val="0"/>
      </c:catAx>
      <c:valAx>
        <c:axId val="481560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559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11.285538000000001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53144"/>
        <c:axId val="492153536"/>
      </c:barChart>
      <c:catAx>
        <c:axId val="492153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53536"/>
        <c:crosses val="autoZero"/>
        <c:auto val="1"/>
        <c:lblAlgn val="ctr"/>
        <c:lblOffset val="100"/>
        <c:noMultiLvlLbl val="0"/>
      </c:catAx>
      <c:valAx>
        <c:axId val="492153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53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846.02880000000005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54320"/>
        <c:axId val="492154712"/>
      </c:barChart>
      <c:catAx>
        <c:axId val="492154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54712"/>
        <c:crosses val="autoZero"/>
        <c:auto val="1"/>
        <c:lblAlgn val="ctr"/>
        <c:lblOffset val="100"/>
        <c:noMultiLvlLbl val="0"/>
      </c:catAx>
      <c:valAx>
        <c:axId val="4921547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5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2.6270865000000001E-2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55496"/>
        <c:axId val="492155888"/>
      </c:barChart>
      <c:catAx>
        <c:axId val="492155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55888"/>
        <c:crosses val="autoZero"/>
        <c:auto val="1"/>
        <c:lblAlgn val="ctr"/>
        <c:lblOffset val="100"/>
        <c:noMultiLvlLbl val="0"/>
      </c:catAx>
      <c:valAx>
        <c:axId val="492155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55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3.6017964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56672"/>
        <c:axId val="492157064"/>
      </c:barChart>
      <c:catAx>
        <c:axId val="492156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57064"/>
        <c:crosses val="autoZero"/>
        <c:auto val="1"/>
        <c:lblAlgn val="ctr"/>
        <c:lblOffset val="100"/>
        <c:noMultiLvlLbl val="0"/>
      </c:catAx>
      <c:valAx>
        <c:axId val="492157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5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27.62499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667400"/>
        <c:axId val="573644896"/>
      </c:barChart>
      <c:catAx>
        <c:axId val="480667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644896"/>
        <c:crosses val="autoZero"/>
        <c:auto val="1"/>
        <c:lblAlgn val="ctr"/>
        <c:lblOffset val="100"/>
        <c:noMultiLvlLbl val="0"/>
      </c:catAx>
      <c:valAx>
        <c:axId val="573644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667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169.70366000000001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58240"/>
        <c:axId val="492158632"/>
      </c:barChart>
      <c:catAx>
        <c:axId val="492158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58632"/>
        <c:crosses val="autoZero"/>
        <c:auto val="1"/>
        <c:lblAlgn val="ctr"/>
        <c:lblOffset val="100"/>
        <c:noMultiLvlLbl val="0"/>
      </c:catAx>
      <c:valAx>
        <c:axId val="492158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5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96.831919999999997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59024"/>
        <c:axId val="492159416"/>
      </c:barChart>
      <c:catAx>
        <c:axId val="492159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59416"/>
        <c:crosses val="autoZero"/>
        <c:auto val="1"/>
        <c:lblAlgn val="ctr"/>
        <c:lblOffset val="100"/>
        <c:noMultiLvlLbl val="0"/>
      </c:catAx>
      <c:valAx>
        <c:axId val="492159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5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7.484</c:v>
                </c:pt>
                <c:pt idx="1">
                  <c:v>26.795999999999999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2160200"/>
        <c:axId val="496453096"/>
      </c:barChart>
      <c:catAx>
        <c:axId val="49216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453096"/>
        <c:crosses val="autoZero"/>
        <c:auto val="1"/>
        <c:lblAlgn val="ctr"/>
        <c:lblOffset val="100"/>
        <c:noMultiLvlLbl val="0"/>
      </c:catAx>
      <c:valAx>
        <c:axId val="496453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60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12.397137000000001</c:v>
                </c:pt>
                <c:pt idx="1">
                  <c:v>14.560472000000001</c:v>
                </c:pt>
                <c:pt idx="2">
                  <c:v>15.696672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548.67834000000005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454272"/>
        <c:axId val="496454664"/>
      </c:barChart>
      <c:catAx>
        <c:axId val="49645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454664"/>
        <c:crosses val="autoZero"/>
        <c:auto val="1"/>
        <c:lblAlgn val="ctr"/>
        <c:lblOffset val="100"/>
        <c:noMultiLvlLbl val="0"/>
      </c:catAx>
      <c:valAx>
        <c:axId val="496454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454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21.332718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455448"/>
        <c:axId val="496455840"/>
      </c:barChart>
      <c:catAx>
        <c:axId val="496455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455840"/>
        <c:crosses val="autoZero"/>
        <c:auto val="1"/>
        <c:lblAlgn val="ctr"/>
        <c:lblOffset val="100"/>
        <c:noMultiLvlLbl val="0"/>
      </c:catAx>
      <c:valAx>
        <c:axId val="496455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455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70.465999999999994</c:v>
                </c:pt>
                <c:pt idx="1">
                  <c:v>10.997</c:v>
                </c:pt>
                <c:pt idx="2">
                  <c:v>18.536999999999999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6456624"/>
        <c:axId val="496457016"/>
      </c:barChart>
      <c:catAx>
        <c:axId val="49645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457016"/>
        <c:crosses val="autoZero"/>
        <c:auto val="1"/>
        <c:lblAlgn val="ctr"/>
        <c:lblOffset val="100"/>
        <c:noMultiLvlLbl val="0"/>
      </c:catAx>
      <c:valAx>
        <c:axId val="496457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456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2194.8928000000001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457800"/>
        <c:axId val="496458192"/>
      </c:barChart>
      <c:catAx>
        <c:axId val="49645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458192"/>
        <c:crosses val="autoZero"/>
        <c:auto val="1"/>
        <c:lblAlgn val="ctr"/>
        <c:lblOffset val="100"/>
        <c:noMultiLvlLbl val="0"/>
      </c:catAx>
      <c:valAx>
        <c:axId val="496458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457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92.738463999999993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458976"/>
        <c:axId val="496459368"/>
      </c:barChart>
      <c:catAx>
        <c:axId val="49645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459368"/>
        <c:crosses val="autoZero"/>
        <c:auto val="1"/>
        <c:lblAlgn val="ctr"/>
        <c:lblOffset val="100"/>
        <c:noMultiLvlLbl val="0"/>
      </c:catAx>
      <c:valAx>
        <c:axId val="496459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45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626.91034000000002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460152"/>
        <c:axId val="496460544"/>
      </c:barChart>
      <c:catAx>
        <c:axId val="496460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460544"/>
        <c:crosses val="autoZero"/>
        <c:auto val="1"/>
        <c:lblAlgn val="ctr"/>
        <c:lblOffset val="100"/>
        <c:noMultiLvlLbl val="0"/>
      </c:catAx>
      <c:valAx>
        <c:axId val="496460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460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3.6116830000000002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3645680"/>
        <c:axId val="573646072"/>
      </c:barChart>
      <c:catAx>
        <c:axId val="573645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646072"/>
        <c:crosses val="autoZero"/>
        <c:auto val="1"/>
        <c:lblAlgn val="ctr"/>
        <c:lblOffset val="100"/>
        <c:noMultiLvlLbl val="0"/>
      </c:catAx>
      <c:valAx>
        <c:axId val="573646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645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7866.3689999999997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7512968"/>
        <c:axId val="407513360"/>
      </c:barChart>
      <c:catAx>
        <c:axId val="407512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513360"/>
        <c:crosses val="autoZero"/>
        <c:auto val="1"/>
        <c:lblAlgn val="ctr"/>
        <c:lblOffset val="100"/>
        <c:noMultiLvlLbl val="0"/>
      </c:catAx>
      <c:valAx>
        <c:axId val="407513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7512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18.049374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7514144"/>
        <c:axId val="407514536"/>
      </c:barChart>
      <c:catAx>
        <c:axId val="407514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514536"/>
        <c:crosses val="autoZero"/>
        <c:auto val="1"/>
        <c:lblAlgn val="ctr"/>
        <c:lblOffset val="100"/>
        <c:noMultiLvlLbl val="0"/>
      </c:catAx>
      <c:valAx>
        <c:axId val="407514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7514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1.8853234000000001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7515320"/>
        <c:axId val="407515712"/>
      </c:barChart>
      <c:catAx>
        <c:axId val="407515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515712"/>
        <c:crosses val="autoZero"/>
        <c:auto val="1"/>
        <c:lblAlgn val="ctr"/>
        <c:lblOffset val="100"/>
        <c:noMultiLvlLbl val="0"/>
      </c:catAx>
      <c:valAx>
        <c:axId val="40751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7515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189.47802999999999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3646856"/>
        <c:axId val="573647248"/>
      </c:barChart>
      <c:catAx>
        <c:axId val="573646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647248"/>
        <c:crosses val="autoZero"/>
        <c:auto val="1"/>
        <c:lblAlgn val="ctr"/>
        <c:lblOffset val="100"/>
        <c:noMultiLvlLbl val="0"/>
      </c:catAx>
      <c:valAx>
        <c:axId val="573647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646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1.7550973999999999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3648032"/>
        <c:axId val="573648424"/>
      </c:barChart>
      <c:catAx>
        <c:axId val="573648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648424"/>
        <c:crosses val="autoZero"/>
        <c:auto val="1"/>
        <c:lblAlgn val="ctr"/>
        <c:lblOffset val="100"/>
        <c:noMultiLvlLbl val="0"/>
      </c:catAx>
      <c:valAx>
        <c:axId val="573648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648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17.352336999999999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3649208"/>
        <c:axId val="573649600"/>
      </c:barChart>
      <c:catAx>
        <c:axId val="573649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649600"/>
        <c:crosses val="autoZero"/>
        <c:auto val="1"/>
        <c:lblAlgn val="ctr"/>
        <c:lblOffset val="100"/>
        <c:noMultiLvlLbl val="0"/>
      </c:catAx>
      <c:valAx>
        <c:axId val="573649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649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1.8853234000000001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3650384"/>
        <c:axId val="573650776"/>
      </c:barChart>
      <c:catAx>
        <c:axId val="573650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650776"/>
        <c:crosses val="autoZero"/>
        <c:auto val="1"/>
        <c:lblAlgn val="ctr"/>
        <c:lblOffset val="100"/>
        <c:noMultiLvlLbl val="0"/>
      </c:catAx>
      <c:valAx>
        <c:axId val="573650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650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611.80340000000001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3651560"/>
        <c:axId val="573651952"/>
      </c:barChart>
      <c:catAx>
        <c:axId val="573651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651952"/>
        <c:crosses val="autoZero"/>
        <c:auto val="1"/>
        <c:lblAlgn val="ctr"/>
        <c:lblOffset val="100"/>
        <c:noMultiLvlLbl val="0"/>
      </c:catAx>
      <c:valAx>
        <c:axId val="573651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651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15.038914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552760"/>
        <c:axId val="481553152"/>
      </c:barChart>
      <c:catAx>
        <c:axId val="481552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553152"/>
        <c:crosses val="autoZero"/>
        <c:auto val="1"/>
        <c:lblAlgn val="ctr"/>
        <c:lblOffset val="100"/>
        <c:noMultiLvlLbl val="0"/>
      </c:catAx>
      <c:valAx>
        <c:axId val="481553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552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피승혜, ID : H1900247)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06월 12일 10:41:15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1800</v>
      </c>
      <c r="C6" s="59">
        <f>'DRIs DATA 입력'!C6</f>
        <v>2194.8928000000001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85.226910000000004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27.62499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70.465999999999994</v>
      </c>
      <c r="G8" s="59">
        <f>'DRIs DATA 입력'!G8</f>
        <v>10.997</v>
      </c>
      <c r="H8" s="59">
        <f>'DRIs DATA 입력'!H8</f>
        <v>18.536999999999999</v>
      </c>
      <c r="I8" s="46"/>
      <c r="J8" s="59" t="s">
        <v>216</v>
      </c>
      <c r="K8" s="59">
        <f>'DRIs DATA 입력'!K8</f>
        <v>7.484</v>
      </c>
      <c r="L8" s="59">
        <f>'DRIs DATA 입력'!L8</f>
        <v>26.795999999999999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548.67834000000005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21.332718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3.6116830000000002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189.47802999999999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92.738463999999993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2.0507914999999999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1.7550973999999999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17.352336999999999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1.8853234000000001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611.80340000000001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15.038914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2.8570150999999999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2.6944436999999999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626.91034000000002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1373.4271000000001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7866.3689999999997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3441.8887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133.63037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165.59224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18.049374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11.285538000000001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846.02880000000005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2.6270865000000001E-2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3.6017964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169.70366000000001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96.831919999999997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41" sqref="G41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275</v>
      </c>
      <c r="B1" s="61" t="s">
        <v>320</v>
      </c>
      <c r="G1" s="62" t="s">
        <v>276</v>
      </c>
      <c r="H1" s="61" t="s">
        <v>321</v>
      </c>
    </row>
    <row r="3" spans="1:27" x14ac:dyDescent="0.4">
      <c r="A3" s="71" t="s">
        <v>322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277</v>
      </c>
      <c r="B4" s="69"/>
      <c r="C4" s="69"/>
      <c r="E4" s="66" t="s">
        <v>278</v>
      </c>
      <c r="F4" s="67"/>
      <c r="G4" s="67"/>
      <c r="H4" s="68"/>
      <c r="J4" s="66" t="s">
        <v>279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280</v>
      </c>
      <c r="V4" s="69"/>
      <c r="W4" s="69"/>
      <c r="X4" s="69"/>
      <c r="Y4" s="69"/>
      <c r="Z4" s="69"/>
    </row>
    <row r="5" spans="1:27" x14ac:dyDescent="0.4">
      <c r="A5" s="65"/>
      <c r="B5" s="65" t="s">
        <v>281</v>
      </c>
      <c r="C5" s="65" t="s">
        <v>323</v>
      </c>
      <c r="E5" s="65"/>
      <c r="F5" s="65" t="s">
        <v>50</v>
      </c>
      <c r="G5" s="65" t="s">
        <v>282</v>
      </c>
      <c r="H5" s="65" t="s">
        <v>46</v>
      </c>
      <c r="J5" s="65"/>
      <c r="K5" s="65" t="s">
        <v>283</v>
      </c>
      <c r="L5" s="65" t="s">
        <v>284</v>
      </c>
      <c r="N5" s="65"/>
      <c r="O5" s="65" t="s">
        <v>285</v>
      </c>
      <c r="P5" s="65" t="s">
        <v>286</v>
      </c>
      <c r="Q5" s="65" t="s">
        <v>324</v>
      </c>
      <c r="R5" s="65" t="s">
        <v>287</v>
      </c>
      <c r="S5" s="65" t="s">
        <v>323</v>
      </c>
      <c r="U5" s="65"/>
      <c r="V5" s="65" t="s">
        <v>285</v>
      </c>
      <c r="W5" s="65" t="s">
        <v>286</v>
      </c>
      <c r="X5" s="65" t="s">
        <v>324</v>
      </c>
      <c r="Y5" s="65" t="s">
        <v>287</v>
      </c>
      <c r="Z5" s="65" t="s">
        <v>323</v>
      </c>
    </row>
    <row r="6" spans="1:27" x14ac:dyDescent="0.4">
      <c r="A6" s="65" t="s">
        <v>277</v>
      </c>
      <c r="B6" s="65">
        <v>1800</v>
      </c>
      <c r="C6" s="65">
        <v>2194.8928000000001</v>
      </c>
      <c r="E6" s="65" t="s">
        <v>288</v>
      </c>
      <c r="F6" s="65">
        <v>55</v>
      </c>
      <c r="G6" s="65">
        <v>15</v>
      </c>
      <c r="H6" s="65">
        <v>7</v>
      </c>
      <c r="J6" s="65" t="s">
        <v>288</v>
      </c>
      <c r="K6" s="65">
        <v>0.1</v>
      </c>
      <c r="L6" s="65">
        <v>4</v>
      </c>
      <c r="N6" s="65" t="s">
        <v>289</v>
      </c>
      <c r="O6" s="65">
        <v>40</v>
      </c>
      <c r="P6" s="65">
        <v>50</v>
      </c>
      <c r="Q6" s="65">
        <v>0</v>
      </c>
      <c r="R6" s="65">
        <v>0</v>
      </c>
      <c r="S6" s="65">
        <v>85.226910000000004</v>
      </c>
      <c r="U6" s="65" t="s">
        <v>290</v>
      </c>
      <c r="V6" s="65">
        <v>0</v>
      </c>
      <c r="W6" s="65">
        <v>0</v>
      </c>
      <c r="X6" s="65">
        <v>20</v>
      </c>
      <c r="Y6" s="65">
        <v>0</v>
      </c>
      <c r="Z6" s="65">
        <v>27.62499</v>
      </c>
    </row>
    <row r="7" spans="1:27" x14ac:dyDescent="0.4">
      <c r="E7" s="65" t="s">
        <v>291</v>
      </c>
      <c r="F7" s="65">
        <v>65</v>
      </c>
      <c r="G7" s="65">
        <v>30</v>
      </c>
      <c r="H7" s="65">
        <v>20</v>
      </c>
      <c r="J7" s="65" t="s">
        <v>291</v>
      </c>
      <c r="K7" s="65">
        <v>1</v>
      </c>
      <c r="L7" s="65">
        <v>10</v>
      </c>
    </row>
    <row r="8" spans="1:27" x14ac:dyDescent="0.4">
      <c r="E8" s="65" t="s">
        <v>292</v>
      </c>
      <c r="F8" s="65">
        <v>70.465999999999994</v>
      </c>
      <c r="G8" s="65">
        <v>10.997</v>
      </c>
      <c r="H8" s="65">
        <v>18.536999999999999</v>
      </c>
      <c r="J8" s="65" t="s">
        <v>292</v>
      </c>
      <c r="K8" s="65">
        <v>7.484</v>
      </c>
      <c r="L8" s="65">
        <v>26.795999999999999</v>
      </c>
    </row>
    <row r="13" spans="1:27" x14ac:dyDescent="0.4">
      <c r="A13" s="70" t="s">
        <v>325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293</v>
      </c>
      <c r="B14" s="69"/>
      <c r="C14" s="69"/>
      <c r="D14" s="69"/>
      <c r="E14" s="69"/>
      <c r="F14" s="69"/>
      <c r="H14" s="69" t="s">
        <v>294</v>
      </c>
      <c r="I14" s="69"/>
      <c r="J14" s="69"/>
      <c r="K14" s="69"/>
      <c r="L14" s="69"/>
      <c r="M14" s="69"/>
      <c r="O14" s="69" t="s">
        <v>295</v>
      </c>
      <c r="P14" s="69"/>
      <c r="Q14" s="69"/>
      <c r="R14" s="69"/>
      <c r="S14" s="69"/>
      <c r="T14" s="69"/>
      <c r="V14" s="69" t="s">
        <v>296</v>
      </c>
      <c r="W14" s="69"/>
      <c r="X14" s="69"/>
      <c r="Y14" s="69"/>
      <c r="Z14" s="69"/>
      <c r="AA14" s="69"/>
    </row>
    <row r="15" spans="1:27" x14ac:dyDescent="0.4">
      <c r="A15" s="65"/>
      <c r="B15" s="65" t="s">
        <v>285</v>
      </c>
      <c r="C15" s="65" t="s">
        <v>286</v>
      </c>
      <c r="D15" s="65" t="s">
        <v>324</v>
      </c>
      <c r="E15" s="65" t="s">
        <v>287</v>
      </c>
      <c r="F15" s="65" t="s">
        <v>323</v>
      </c>
      <c r="H15" s="65"/>
      <c r="I15" s="65" t="s">
        <v>285</v>
      </c>
      <c r="J15" s="65" t="s">
        <v>286</v>
      </c>
      <c r="K15" s="65" t="s">
        <v>324</v>
      </c>
      <c r="L15" s="65" t="s">
        <v>287</v>
      </c>
      <c r="M15" s="65" t="s">
        <v>323</v>
      </c>
      <c r="O15" s="65"/>
      <c r="P15" s="65" t="s">
        <v>285</v>
      </c>
      <c r="Q15" s="65" t="s">
        <v>286</v>
      </c>
      <c r="R15" s="65" t="s">
        <v>324</v>
      </c>
      <c r="S15" s="65" t="s">
        <v>287</v>
      </c>
      <c r="T15" s="65" t="s">
        <v>323</v>
      </c>
      <c r="V15" s="65"/>
      <c r="W15" s="65" t="s">
        <v>285</v>
      </c>
      <c r="X15" s="65" t="s">
        <v>286</v>
      </c>
      <c r="Y15" s="65" t="s">
        <v>324</v>
      </c>
      <c r="Z15" s="65" t="s">
        <v>287</v>
      </c>
      <c r="AA15" s="65" t="s">
        <v>323</v>
      </c>
    </row>
    <row r="16" spans="1:27" x14ac:dyDescent="0.4">
      <c r="A16" s="65" t="s">
        <v>297</v>
      </c>
      <c r="B16" s="65">
        <v>430</v>
      </c>
      <c r="C16" s="65">
        <v>600</v>
      </c>
      <c r="D16" s="65">
        <v>0</v>
      </c>
      <c r="E16" s="65">
        <v>3000</v>
      </c>
      <c r="F16" s="65">
        <v>548.67834000000005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21.332718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3.6116830000000002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189.47802999999999</v>
      </c>
    </row>
    <row r="23" spans="1:62" x14ac:dyDescent="0.4">
      <c r="A23" s="70" t="s">
        <v>298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299</v>
      </c>
      <c r="B24" s="69"/>
      <c r="C24" s="69"/>
      <c r="D24" s="69"/>
      <c r="E24" s="69"/>
      <c r="F24" s="69"/>
      <c r="H24" s="69" t="s">
        <v>300</v>
      </c>
      <c r="I24" s="69"/>
      <c r="J24" s="69"/>
      <c r="K24" s="69"/>
      <c r="L24" s="69"/>
      <c r="M24" s="69"/>
      <c r="O24" s="69" t="s">
        <v>326</v>
      </c>
      <c r="P24" s="69"/>
      <c r="Q24" s="69"/>
      <c r="R24" s="69"/>
      <c r="S24" s="69"/>
      <c r="T24" s="69"/>
      <c r="V24" s="69" t="s">
        <v>301</v>
      </c>
      <c r="W24" s="69"/>
      <c r="X24" s="69"/>
      <c r="Y24" s="69"/>
      <c r="Z24" s="69"/>
      <c r="AA24" s="69"/>
      <c r="AC24" s="69" t="s">
        <v>302</v>
      </c>
      <c r="AD24" s="69"/>
      <c r="AE24" s="69"/>
      <c r="AF24" s="69"/>
      <c r="AG24" s="69"/>
      <c r="AH24" s="69"/>
      <c r="AJ24" s="69" t="s">
        <v>303</v>
      </c>
      <c r="AK24" s="69"/>
      <c r="AL24" s="69"/>
      <c r="AM24" s="69"/>
      <c r="AN24" s="69"/>
      <c r="AO24" s="69"/>
      <c r="AQ24" s="69" t="s">
        <v>304</v>
      </c>
      <c r="AR24" s="69"/>
      <c r="AS24" s="69"/>
      <c r="AT24" s="69"/>
      <c r="AU24" s="69"/>
      <c r="AV24" s="69"/>
      <c r="AX24" s="69" t="s">
        <v>305</v>
      </c>
      <c r="AY24" s="69"/>
      <c r="AZ24" s="69"/>
      <c r="BA24" s="69"/>
      <c r="BB24" s="69"/>
      <c r="BC24" s="69"/>
      <c r="BE24" s="69" t="s">
        <v>306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285</v>
      </c>
      <c r="C25" s="65" t="s">
        <v>286</v>
      </c>
      <c r="D25" s="65" t="s">
        <v>324</v>
      </c>
      <c r="E25" s="65" t="s">
        <v>287</v>
      </c>
      <c r="F25" s="65" t="s">
        <v>323</v>
      </c>
      <c r="H25" s="65"/>
      <c r="I25" s="65" t="s">
        <v>285</v>
      </c>
      <c r="J25" s="65" t="s">
        <v>286</v>
      </c>
      <c r="K25" s="65" t="s">
        <v>324</v>
      </c>
      <c r="L25" s="65" t="s">
        <v>287</v>
      </c>
      <c r="M25" s="65" t="s">
        <v>323</v>
      </c>
      <c r="O25" s="65"/>
      <c r="P25" s="65" t="s">
        <v>285</v>
      </c>
      <c r="Q25" s="65" t="s">
        <v>286</v>
      </c>
      <c r="R25" s="65" t="s">
        <v>324</v>
      </c>
      <c r="S25" s="65" t="s">
        <v>287</v>
      </c>
      <c r="T25" s="65" t="s">
        <v>323</v>
      </c>
      <c r="V25" s="65"/>
      <c r="W25" s="65" t="s">
        <v>285</v>
      </c>
      <c r="X25" s="65" t="s">
        <v>286</v>
      </c>
      <c r="Y25" s="65" t="s">
        <v>324</v>
      </c>
      <c r="Z25" s="65" t="s">
        <v>287</v>
      </c>
      <c r="AA25" s="65" t="s">
        <v>323</v>
      </c>
      <c r="AC25" s="65"/>
      <c r="AD25" s="65" t="s">
        <v>285</v>
      </c>
      <c r="AE25" s="65" t="s">
        <v>286</v>
      </c>
      <c r="AF25" s="65" t="s">
        <v>324</v>
      </c>
      <c r="AG25" s="65" t="s">
        <v>287</v>
      </c>
      <c r="AH25" s="65" t="s">
        <v>323</v>
      </c>
      <c r="AJ25" s="65"/>
      <c r="AK25" s="65" t="s">
        <v>285</v>
      </c>
      <c r="AL25" s="65" t="s">
        <v>286</v>
      </c>
      <c r="AM25" s="65" t="s">
        <v>324</v>
      </c>
      <c r="AN25" s="65" t="s">
        <v>287</v>
      </c>
      <c r="AO25" s="65" t="s">
        <v>323</v>
      </c>
      <c r="AQ25" s="65"/>
      <c r="AR25" s="65" t="s">
        <v>285</v>
      </c>
      <c r="AS25" s="65" t="s">
        <v>286</v>
      </c>
      <c r="AT25" s="65" t="s">
        <v>324</v>
      </c>
      <c r="AU25" s="65" t="s">
        <v>287</v>
      </c>
      <c r="AV25" s="65" t="s">
        <v>323</v>
      </c>
      <c r="AX25" s="65"/>
      <c r="AY25" s="65" t="s">
        <v>285</v>
      </c>
      <c r="AZ25" s="65" t="s">
        <v>286</v>
      </c>
      <c r="BA25" s="65" t="s">
        <v>324</v>
      </c>
      <c r="BB25" s="65" t="s">
        <v>287</v>
      </c>
      <c r="BC25" s="65" t="s">
        <v>323</v>
      </c>
      <c r="BE25" s="65"/>
      <c r="BF25" s="65" t="s">
        <v>285</v>
      </c>
      <c r="BG25" s="65" t="s">
        <v>286</v>
      </c>
      <c r="BH25" s="65" t="s">
        <v>324</v>
      </c>
      <c r="BI25" s="65" t="s">
        <v>287</v>
      </c>
      <c r="BJ25" s="65" t="s">
        <v>323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92.738463999999993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2.0507914999999999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1.7550973999999999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17.352336999999999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1.8853234000000001</v>
      </c>
      <c r="AJ26" s="65" t="s">
        <v>307</v>
      </c>
      <c r="AK26" s="65">
        <v>320</v>
      </c>
      <c r="AL26" s="65">
        <v>400</v>
      </c>
      <c r="AM26" s="65">
        <v>0</v>
      </c>
      <c r="AN26" s="65">
        <v>1000</v>
      </c>
      <c r="AO26" s="65">
        <v>611.80340000000001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15.038914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2.8570150999999999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2.6944436999999999</v>
      </c>
    </row>
    <row r="33" spans="1:68" x14ac:dyDescent="0.4">
      <c r="A33" s="70" t="s">
        <v>308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309</v>
      </c>
      <c r="B34" s="69"/>
      <c r="C34" s="69"/>
      <c r="D34" s="69"/>
      <c r="E34" s="69"/>
      <c r="F34" s="69"/>
      <c r="H34" s="69" t="s">
        <v>310</v>
      </c>
      <c r="I34" s="69"/>
      <c r="J34" s="69"/>
      <c r="K34" s="69"/>
      <c r="L34" s="69"/>
      <c r="M34" s="69"/>
      <c r="O34" s="69" t="s">
        <v>311</v>
      </c>
      <c r="P34" s="69"/>
      <c r="Q34" s="69"/>
      <c r="R34" s="69"/>
      <c r="S34" s="69"/>
      <c r="T34" s="69"/>
      <c r="V34" s="69" t="s">
        <v>312</v>
      </c>
      <c r="W34" s="69"/>
      <c r="X34" s="69"/>
      <c r="Y34" s="69"/>
      <c r="Z34" s="69"/>
      <c r="AA34" s="69"/>
      <c r="AC34" s="69" t="s">
        <v>327</v>
      </c>
      <c r="AD34" s="69"/>
      <c r="AE34" s="69"/>
      <c r="AF34" s="69"/>
      <c r="AG34" s="69"/>
      <c r="AH34" s="69"/>
      <c r="AJ34" s="69" t="s">
        <v>313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285</v>
      </c>
      <c r="C35" s="65" t="s">
        <v>286</v>
      </c>
      <c r="D35" s="65" t="s">
        <v>324</v>
      </c>
      <c r="E35" s="65" t="s">
        <v>287</v>
      </c>
      <c r="F35" s="65" t="s">
        <v>323</v>
      </c>
      <c r="H35" s="65"/>
      <c r="I35" s="65" t="s">
        <v>285</v>
      </c>
      <c r="J35" s="65" t="s">
        <v>286</v>
      </c>
      <c r="K35" s="65" t="s">
        <v>324</v>
      </c>
      <c r="L35" s="65" t="s">
        <v>287</v>
      </c>
      <c r="M35" s="65" t="s">
        <v>323</v>
      </c>
      <c r="O35" s="65"/>
      <c r="P35" s="65" t="s">
        <v>285</v>
      </c>
      <c r="Q35" s="65" t="s">
        <v>286</v>
      </c>
      <c r="R35" s="65" t="s">
        <v>324</v>
      </c>
      <c r="S35" s="65" t="s">
        <v>287</v>
      </c>
      <c r="T35" s="65" t="s">
        <v>323</v>
      </c>
      <c r="V35" s="65"/>
      <c r="W35" s="65" t="s">
        <v>285</v>
      </c>
      <c r="X35" s="65" t="s">
        <v>286</v>
      </c>
      <c r="Y35" s="65" t="s">
        <v>324</v>
      </c>
      <c r="Z35" s="65" t="s">
        <v>287</v>
      </c>
      <c r="AA35" s="65" t="s">
        <v>323</v>
      </c>
      <c r="AC35" s="65"/>
      <c r="AD35" s="65" t="s">
        <v>285</v>
      </c>
      <c r="AE35" s="65" t="s">
        <v>286</v>
      </c>
      <c r="AF35" s="65" t="s">
        <v>324</v>
      </c>
      <c r="AG35" s="65" t="s">
        <v>287</v>
      </c>
      <c r="AH35" s="65" t="s">
        <v>323</v>
      </c>
      <c r="AJ35" s="65"/>
      <c r="AK35" s="65" t="s">
        <v>285</v>
      </c>
      <c r="AL35" s="65" t="s">
        <v>286</v>
      </c>
      <c r="AM35" s="65" t="s">
        <v>324</v>
      </c>
      <c r="AN35" s="65" t="s">
        <v>287</v>
      </c>
      <c r="AO35" s="65" t="s">
        <v>323</v>
      </c>
    </row>
    <row r="36" spans="1:68" x14ac:dyDescent="0.4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626.91034000000002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1373.4271000000001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7866.3689999999997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3441.8887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133.63037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165.59224</v>
      </c>
    </row>
    <row r="43" spans="1:68" x14ac:dyDescent="0.4">
      <c r="A43" s="70" t="s">
        <v>314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315</v>
      </c>
      <c r="B44" s="69"/>
      <c r="C44" s="69"/>
      <c r="D44" s="69"/>
      <c r="E44" s="69"/>
      <c r="F44" s="69"/>
      <c r="H44" s="69" t="s">
        <v>316</v>
      </c>
      <c r="I44" s="69"/>
      <c r="J44" s="69"/>
      <c r="K44" s="69"/>
      <c r="L44" s="69"/>
      <c r="M44" s="69"/>
      <c r="O44" s="69" t="s">
        <v>317</v>
      </c>
      <c r="P44" s="69"/>
      <c r="Q44" s="69"/>
      <c r="R44" s="69"/>
      <c r="S44" s="69"/>
      <c r="T44" s="69"/>
      <c r="V44" s="69" t="s">
        <v>318</v>
      </c>
      <c r="W44" s="69"/>
      <c r="X44" s="69"/>
      <c r="Y44" s="69"/>
      <c r="Z44" s="69"/>
      <c r="AA44" s="69"/>
      <c r="AC44" s="69" t="s">
        <v>328</v>
      </c>
      <c r="AD44" s="69"/>
      <c r="AE44" s="69"/>
      <c r="AF44" s="69"/>
      <c r="AG44" s="69"/>
      <c r="AH44" s="69"/>
      <c r="AJ44" s="69" t="s">
        <v>329</v>
      </c>
      <c r="AK44" s="69"/>
      <c r="AL44" s="69"/>
      <c r="AM44" s="69"/>
      <c r="AN44" s="69"/>
      <c r="AO44" s="69"/>
      <c r="AQ44" s="69" t="s">
        <v>330</v>
      </c>
      <c r="AR44" s="69"/>
      <c r="AS44" s="69"/>
      <c r="AT44" s="69"/>
      <c r="AU44" s="69"/>
      <c r="AV44" s="69"/>
      <c r="AX44" s="69" t="s">
        <v>331</v>
      </c>
      <c r="AY44" s="69"/>
      <c r="AZ44" s="69"/>
      <c r="BA44" s="69"/>
      <c r="BB44" s="69"/>
      <c r="BC44" s="69"/>
      <c r="BE44" s="69" t="s">
        <v>332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333</v>
      </c>
      <c r="C45" s="65" t="s">
        <v>334</v>
      </c>
      <c r="D45" s="65" t="s">
        <v>335</v>
      </c>
      <c r="E45" s="65" t="s">
        <v>336</v>
      </c>
      <c r="F45" s="65" t="s">
        <v>337</v>
      </c>
      <c r="H45" s="65"/>
      <c r="I45" s="65" t="s">
        <v>333</v>
      </c>
      <c r="J45" s="65" t="s">
        <v>334</v>
      </c>
      <c r="K45" s="65" t="s">
        <v>335</v>
      </c>
      <c r="L45" s="65" t="s">
        <v>336</v>
      </c>
      <c r="M45" s="65" t="s">
        <v>337</v>
      </c>
      <c r="O45" s="65"/>
      <c r="P45" s="65" t="s">
        <v>333</v>
      </c>
      <c r="Q45" s="65" t="s">
        <v>334</v>
      </c>
      <c r="R45" s="65" t="s">
        <v>335</v>
      </c>
      <c r="S45" s="65" t="s">
        <v>336</v>
      </c>
      <c r="T45" s="65" t="s">
        <v>337</v>
      </c>
      <c r="V45" s="65"/>
      <c r="W45" s="65" t="s">
        <v>333</v>
      </c>
      <c r="X45" s="65" t="s">
        <v>334</v>
      </c>
      <c r="Y45" s="65" t="s">
        <v>335</v>
      </c>
      <c r="Z45" s="65" t="s">
        <v>336</v>
      </c>
      <c r="AA45" s="65" t="s">
        <v>337</v>
      </c>
      <c r="AC45" s="65"/>
      <c r="AD45" s="65" t="s">
        <v>333</v>
      </c>
      <c r="AE45" s="65" t="s">
        <v>334</v>
      </c>
      <c r="AF45" s="65" t="s">
        <v>335</v>
      </c>
      <c r="AG45" s="65" t="s">
        <v>336</v>
      </c>
      <c r="AH45" s="65" t="s">
        <v>337</v>
      </c>
      <c r="AJ45" s="65"/>
      <c r="AK45" s="65" t="s">
        <v>333</v>
      </c>
      <c r="AL45" s="65" t="s">
        <v>334</v>
      </c>
      <c r="AM45" s="65" t="s">
        <v>335</v>
      </c>
      <c r="AN45" s="65" t="s">
        <v>336</v>
      </c>
      <c r="AO45" s="65" t="s">
        <v>337</v>
      </c>
      <c r="AQ45" s="65"/>
      <c r="AR45" s="65" t="s">
        <v>333</v>
      </c>
      <c r="AS45" s="65" t="s">
        <v>334</v>
      </c>
      <c r="AT45" s="65" t="s">
        <v>335</v>
      </c>
      <c r="AU45" s="65" t="s">
        <v>336</v>
      </c>
      <c r="AV45" s="65" t="s">
        <v>337</v>
      </c>
      <c r="AX45" s="65"/>
      <c r="AY45" s="65" t="s">
        <v>333</v>
      </c>
      <c r="AZ45" s="65" t="s">
        <v>334</v>
      </c>
      <c r="BA45" s="65" t="s">
        <v>335</v>
      </c>
      <c r="BB45" s="65" t="s">
        <v>336</v>
      </c>
      <c r="BC45" s="65" t="s">
        <v>337</v>
      </c>
      <c r="BE45" s="65"/>
      <c r="BF45" s="65" t="s">
        <v>333</v>
      </c>
      <c r="BG45" s="65" t="s">
        <v>334</v>
      </c>
      <c r="BH45" s="65" t="s">
        <v>335</v>
      </c>
      <c r="BI45" s="65" t="s">
        <v>336</v>
      </c>
      <c r="BJ45" s="65" t="s">
        <v>337</v>
      </c>
    </row>
    <row r="46" spans="1:68" x14ac:dyDescent="0.4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18.049374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11.285538000000001</v>
      </c>
      <c r="O46" s="65" t="s">
        <v>338</v>
      </c>
      <c r="P46" s="65">
        <v>600</v>
      </c>
      <c r="Q46" s="65">
        <v>800</v>
      </c>
      <c r="R46" s="65">
        <v>0</v>
      </c>
      <c r="S46" s="65">
        <v>10000</v>
      </c>
      <c r="T46" s="65">
        <v>846.02880000000005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2.6270865000000001E-2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3.6017964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169.70366000000001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96.831919999999997</v>
      </c>
      <c r="AX46" s="65" t="s">
        <v>339</v>
      </c>
      <c r="AY46" s="65"/>
      <c r="AZ46" s="65"/>
      <c r="BA46" s="65"/>
      <c r="BB46" s="65"/>
      <c r="BC46" s="65"/>
      <c r="BE46" s="65" t="s">
        <v>340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13" sqref="E13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341</v>
      </c>
      <c r="B2" s="61" t="s">
        <v>342</v>
      </c>
      <c r="C2" s="61" t="s">
        <v>343</v>
      </c>
      <c r="D2" s="61">
        <v>60</v>
      </c>
      <c r="E2" s="61">
        <v>2194.8928000000001</v>
      </c>
      <c r="F2" s="61">
        <v>323.98853000000003</v>
      </c>
      <c r="G2" s="61">
        <v>50.562747999999999</v>
      </c>
      <c r="H2" s="61">
        <v>26.080465</v>
      </c>
      <c r="I2" s="61">
        <v>24.482279999999999</v>
      </c>
      <c r="J2" s="61">
        <v>85.226910000000004</v>
      </c>
      <c r="K2" s="61">
        <v>42.959342999999997</v>
      </c>
      <c r="L2" s="61">
        <v>42.267569999999999</v>
      </c>
      <c r="M2" s="61">
        <v>27.62499</v>
      </c>
      <c r="N2" s="61">
        <v>3.1332624</v>
      </c>
      <c r="O2" s="61">
        <v>14.995614</v>
      </c>
      <c r="P2" s="61">
        <v>998.25933999999995</v>
      </c>
      <c r="Q2" s="61">
        <v>32.050857999999998</v>
      </c>
      <c r="R2" s="61">
        <v>548.67834000000005</v>
      </c>
      <c r="S2" s="61">
        <v>140.3931</v>
      </c>
      <c r="T2" s="61">
        <v>4899.4229999999998</v>
      </c>
      <c r="U2" s="61">
        <v>3.6116830000000002</v>
      </c>
      <c r="V2" s="61">
        <v>21.332718</v>
      </c>
      <c r="W2" s="61">
        <v>189.47802999999999</v>
      </c>
      <c r="X2" s="61">
        <v>92.738463999999993</v>
      </c>
      <c r="Y2" s="61">
        <v>2.0507914999999999</v>
      </c>
      <c r="Z2" s="61">
        <v>1.7550973999999999</v>
      </c>
      <c r="AA2" s="61">
        <v>17.352336999999999</v>
      </c>
      <c r="AB2" s="61">
        <v>1.8853234000000001</v>
      </c>
      <c r="AC2" s="61">
        <v>611.80340000000001</v>
      </c>
      <c r="AD2" s="61">
        <v>15.038914</v>
      </c>
      <c r="AE2" s="61">
        <v>2.8570150999999999</v>
      </c>
      <c r="AF2" s="61">
        <v>2.6944436999999999</v>
      </c>
      <c r="AG2" s="61">
        <v>626.91034000000002</v>
      </c>
      <c r="AH2" s="61">
        <v>303.04660000000001</v>
      </c>
      <c r="AI2" s="61">
        <v>323.86374000000001</v>
      </c>
      <c r="AJ2" s="61">
        <v>1373.4271000000001</v>
      </c>
      <c r="AK2" s="61">
        <v>7866.3689999999997</v>
      </c>
      <c r="AL2" s="61">
        <v>133.63037</v>
      </c>
      <c r="AM2" s="61">
        <v>3441.8887</v>
      </c>
      <c r="AN2" s="61">
        <v>165.59224</v>
      </c>
      <c r="AO2" s="61">
        <v>18.049374</v>
      </c>
      <c r="AP2" s="61">
        <v>12.488035</v>
      </c>
      <c r="AQ2" s="61">
        <v>5.5613374999999996</v>
      </c>
      <c r="AR2" s="61">
        <v>11.285538000000001</v>
      </c>
      <c r="AS2" s="61">
        <v>846.02880000000005</v>
      </c>
      <c r="AT2" s="61">
        <v>2.6270865000000001E-2</v>
      </c>
      <c r="AU2" s="61">
        <v>3.6017964</v>
      </c>
      <c r="AV2" s="61">
        <v>169.70366000000001</v>
      </c>
      <c r="AW2" s="61">
        <v>96.831919999999997</v>
      </c>
      <c r="AX2" s="61">
        <v>8.0108700000000005E-2</v>
      </c>
      <c r="AY2" s="61">
        <v>1.8104335</v>
      </c>
      <c r="AZ2" s="61">
        <v>445.70492999999999</v>
      </c>
      <c r="BA2" s="61">
        <v>42.674506999999998</v>
      </c>
      <c r="BB2" s="61">
        <v>12.397137000000001</v>
      </c>
      <c r="BC2" s="61">
        <v>14.560472000000001</v>
      </c>
      <c r="BD2" s="61">
        <v>15.696672</v>
      </c>
      <c r="BE2" s="61">
        <v>1.0948808999999999</v>
      </c>
      <c r="BF2" s="61">
        <v>5.2938840000000003</v>
      </c>
      <c r="BG2" s="61">
        <v>1.3877448000000001E-2</v>
      </c>
      <c r="BH2" s="61">
        <v>1.7150176999999999E-2</v>
      </c>
      <c r="BI2" s="61">
        <v>1.3842211E-2</v>
      </c>
      <c r="BJ2" s="61">
        <v>7.3240905999999995E-2</v>
      </c>
      <c r="BK2" s="61">
        <v>1.067496E-3</v>
      </c>
      <c r="BL2" s="61">
        <v>0.37892662999999999</v>
      </c>
      <c r="BM2" s="61">
        <v>3.8991978</v>
      </c>
      <c r="BN2" s="61">
        <v>1.1163430999999999</v>
      </c>
      <c r="BO2" s="61">
        <v>79.775090000000006</v>
      </c>
      <c r="BP2" s="61">
        <v>11.229286</v>
      </c>
      <c r="BQ2" s="61">
        <v>23.567889999999998</v>
      </c>
      <c r="BR2" s="61">
        <v>90.410610000000005</v>
      </c>
      <c r="BS2" s="61">
        <v>63.539543000000002</v>
      </c>
      <c r="BT2" s="61">
        <v>14.231987999999999</v>
      </c>
      <c r="BU2" s="61">
        <v>8.8243656000000004E-2</v>
      </c>
      <c r="BV2" s="61">
        <v>4.7376874999999999E-2</v>
      </c>
      <c r="BW2" s="61">
        <v>0.90521019999999996</v>
      </c>
      <c r="BX2" s="61">
        <v>1.8223385999999999</v>
      </c>
      <c r="BY2" s="61">
        <v>0.17710619</v>
      </c>
      <c r="BZ2" s="61">
        <v>9.9502219999999999E-4</v>
      </c>
      <c r="CA2" s="61">
        <v>1.364355</v>
      </c>
      <c r="CB2" s="61">
        <v>1.5703802999999999E-2</v>
      </c>
      <c r="CC2" s="61">
        <v>0.26248171999999997</v>
      </c>
      <c r="CD2" s="61">
        <v>1.6979156</v>
      </c>
      <c r="CE2" s="61">
        <v>8.8637250000000001E-2</v>
      </c>
      <c r="CF2" s="61">
        <v>0.3406554</v>
      </c>
      <c r="CG2" s="61">
        <v>4.9500000000000003E-7</v>
      </c>
      <c r="CH2" s="61">
        <v>3.8581308000000002E-2</v>
      </c>
      <c r="CI2" s="61">
        <v>6.3727135000000001E-3</v>
      </c>
      <c r="CJ2" s="61">
        <v>3.9186575000000001</v>
      </c>
      <c r="CK2" s="61">
        <v>2.3646272999999999E-2</v>
      </c>
      <c r="CL2" s="61">
        <v>1.1729392999999999</v>
      </c>
      <c r="CM2" s="61">
        <v>3.8131967000000002</v>
      </c>
      <c r="CN2" s="61">
        <v>2453.6914000000002</v>
      </c>
      <c r="CO2" s="61">
        <v>4230.3850000000002</v>
      </c>
      <c r="CP2" s="61">
        <v>2841.3771999999999</v>
      </c>
      <c r="CQ2" s="61">
        <v>1029.5717</v>
      </c>
      <c r="CR2" s="61">
        <v>543.18029999999999</v>
      </c>
      <c r="CS2" s="61">
        <v>307.7944</v>
      </c>
      <c r="CT2" s="61">
        <v>2483.5117</v>
      </c>
      <c r="CU2" s="61">
        <v>1628.5978</v>
      </c>
      <c r="CV2" s="61">
        <v>972.89400000000001</v>
      </c>
      <c r="CW2" s="61">
        <v>1848.684</v>
      </c>
      <c r="CX2" s="61">
        <v>569.38495</v>
      </c>
      <c r="CY2" s="61">
        <v>2973.2476000000001</v>
      </c>
      <c r="CZ2" s="61">
        <v>1609.7805000000001</v>
      </c>
      <c r="DA2" s="61">
        <v>3733.7121999999999</v>
      </c>
      <c r="DB2" s="61">
        <v>3306.6134999999999</v>
      </c>
      <c r="DC2" s="61">
        <v>5254.2285000000002</v>
      </c>
      <c r="DD2" s="61">
        <v>9903.6569999999992</v>
      </c>
      <c r="DE2" s="61">
        <v>2057.0452</v>
      </c>
      <c r="DF2" s="61">
        <v>4486.1909999999998</v>
      </c>
      <c r="DG2" s="61">
        <v>2165.7764000000002</v>
      </c>
      <c r="DH2" s="61">
        <v>188.37688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42.674506999999998</v>
      </c>
      <c r="B6">
        <f>BB2</f>
        <v>12.397137000000001</v>
      </c>
      <c r="C6">
        <f>BC2</f>
        <v>14.560472000000001</v>
      </c>
      <c r="D6">
        <f>BD2</f>
        <v>15.696672</v>
      </c>
    </row>
    <row r="7" spans="1:113" x14ac:dyDescent="0.4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22018</v>
      </c>
      <c r="C2" s="56">
        <f ca="1">YEAR(TODAY())-YEAR(B2)+IF(TODAY()&gt;=DATE(YEAR(TODAY()),MONTH(B2),DAY(B2)),0,-1)</f>
        <v>60</v>
      </c>
      <c r="E2" s="52">
        <v>156.30000000000001</v>
      </c>
      <c r="F2" s="53" t="s">
        <v>39</v>
      </c>
      <c r="G2" s="52">
        <v>54.3</v>
      </c>
      <c r="H2" s="51" t="s">
        <v>41</v>
      </c>
      <c r="I2" s="72">
        <f>ROUND(G3/E3^2,1)</f>
        <v>22.2</v>
      </c>
    </row>
    <row r="3" spans="1:9" x14ac:dyDescent="0.4">
      <c r="E3" s="51">
        <f>E2/100</f>
        <v>1.5630000000000002</v>
      </c>
      <c r="F3" s="51" t="s">
        <v>40</v>
      </c>
      <c r="G3" s="51">
        <f>G2</f>
        <v>54.3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43993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피승혜, ID : H1900247)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06월 12일 10:41:15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319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43993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60</v>
      </c>
      <c r="G12" s="137"/>
      <c r="H12" s="137"/>
      <c r="I12" s="137"/>
      <c r="K12" s="128">
        <f>'개인정보 및 신체계측 입력'!E2</f>
        <v>156.30000000000001</v>
      </c>
      <c r="L12" s="129"/>
      <c r="M12" s="122">
        <f>'개인정보 및 신체계측 입력'!G2</f>
        <v>54.3</v>
      </c>
      <c r="N12" s="123"/>
      <c r="O12" s="118" t="s">
        <v>271</v>
      </c>
      <c r="P12" s="112"/>
      <c r="Q12" s="115">
        <f>'개인정보 및 신체계측 입력'!I2</f>
        <v>22.2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피승혜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70.465999999999994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10.997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18.536999999999999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26.8</v>
      </c>
      <c r="L72" s="36" t="s">
        <v>53</v>
      </c>
      <c r="M72" s="36">
        <f>ROUND('DRIs DATA'!K8,1)</f>
        <v>7.5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73.16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177.77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92.74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125.69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78.36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524.41999999999996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180.49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2020-06-12T02:24:44Z</dcterms:modified>
</cp:coreProperties>
</file>