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<sst xmlns="http://schemas.openxmlformats.org/spreadsheetml/2006/main" count="692" uniqueCount="344">
  <si>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</si>
  <si>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</si>
  <si>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</si>
  <si>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</si>
  <si>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</si>
  <si>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</si>
  <si>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</si>
  <si>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</si>
  <si>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</si>
  <si>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</si>
  <si>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</si>
  <si>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</si>
  <si>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</si>
  <si>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</si>
  <si>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</si>
  <si>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</si>
  <si>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</si>
  <si>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</si>
  <si>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</si>
  <si>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</si>
  <si>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</si>
  <si>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</si>
  <si>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</si>
  <si>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</si>
  <si>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</si>
  <si>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</si>
  <si>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</si>
  <si>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</si>
  <si>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</si>
  <si>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</si>
  <si>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</si>
  <si>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</si>
  <si>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</si>
  <si>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</si>
  <si>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</si>
  <si>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</si>
  <si>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</si>
  <si>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</si>
  <si>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</si>
  <si>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</si>
  <si>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</si>
  <si>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</si>
  <si>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</si>
  <si>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</si>
  <si>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</si>
  <si>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</si>
  <si>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</si>
  <si>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</si>
  <si>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</si>
  <si>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</si>
  <si>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</si>
  <si>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</si>
  <si>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</si>
  <si>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</si>
  <si>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</si>
  <si>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</si>
  <si>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</si>
  <si>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</si>
  <si>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</si>
  <si>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</si>
  <si>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</si>
  <si>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</si>
  <si>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</si>
  <si>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</si>
  <si>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</si>
  <si>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</si>
  <si>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</si>
  <si>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</si>
  <si>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</si>
  <si>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</si>
  <si>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</si>
  <si>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</si>
  <si>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</si>
  <si>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</si>
  <si>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</si>
  <si>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</si>
  <si>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</si>
  <si>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</si>
  <si>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</si>
  <si>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</si>
  <si>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</si>
  <si>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</si>
  <si>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</si>
  <si>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</si>
  <si>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</si>
  <si>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</si>
  <si>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</si>
  <si>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</si>
  <si>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</si>
  <si>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</si>
  <si>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</si>
  <si>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</si>
  <si>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</si>
  <si>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</si>
  <si>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</si>
  <si>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</si>
  <si>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</si>
  <si>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</si>
  <si>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</si>
  <si>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</si>
  <si>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</si>
  <si>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</si>
  <si>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</si>
  <si>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</si>
  <si>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</si>
  <si>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</si>
  <si>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</si>
  <si>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</si>
  <si>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</si>
  <si>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</si>
  <si>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</si>
  <si>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</si>
  <si>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</si>
  <si>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</si>
  <si>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</si>
  <si>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</si>
  <si>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</si>
  <si>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</si>
  <si>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</si>
  <si>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</si>
  <si>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</si>
  <si>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</si>
  <si>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</si>
  <si>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</si>
  <si>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</si>
  <si>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</si>
  <si>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</si>
  <si>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</si>
  <si>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</si>
  <si>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</si>
  <si>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</si>
  <si>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</si>
  <si>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</si>
  <si>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</si>
  <si>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</si>
  <si>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</si>
  <si>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</si>
  <si>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</si>
  <si>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</si>
  <si>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</si>
  <si>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</si>
  <si>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</si>
  <si>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</si>
  <si>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</si>
  <si>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</si>
  <si>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</si>
  <si>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</si>
  <si>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</si>
  <si>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</si>
  <si>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</si>
  <si>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</si>
  <si>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</si>
  <si>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</si>
  <si>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</si>
  <si>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</si>
  <si>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</si>
  <si>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</si>
  <si>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</si>
  <si>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</si>
  <si>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</si>
  <si>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</si>
  <si>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</si>
  <si>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</si>
  <si>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</si>
  <si>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</si>
  <si>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</si>
  <si>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</si>
  <si>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</si>
  <si>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</si>
  <si>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</si>
  <si>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</si>
  <si>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</si>
  <si>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</si>
  <si>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</si>
  <si>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</si>
  <si>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</si>
  <si>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</si>
  <si>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</si>
  <si>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</si>
  <si>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</si>
  <si>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</si>
  <si>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</si>
  <si>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</si>
  <si>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</si>
  <si>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</si>
  <si>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</si>
  <si>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</si>
  <si>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</si>
  <si>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</si>
  <si>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</si>
  <si>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</si>
  <si>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</si>
  <si>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</si>
  <si>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</si>
  <si>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</si>
  <si>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</si>
  <si>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</si>
  <si>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</si>
  <si>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</si>
  <si>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</si>
  <si>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</si>
  <si>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</si>
  <si>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</si>
  <si>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</si>
  <si>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</si>
  <si>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</si>
  <si>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</si>
  <si>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</si>
  <si>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</si>
  <si>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</si>
  <si>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</si>
  <si>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</si>
  <si>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</si>
  <si>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</si>
  <si>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</si>
  <si>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</si>
  <si>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</si>
  <si>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</si>
  <si>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</si>
  <si>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</si>
  <si>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</si>
  <si>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</si>
  <si>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</si>
  <si>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</si>
  <si>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</si>
  <si>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</si>
  <si>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</si>
  <si>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</si>
  <si>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</si>
  <si>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</si>
  <si>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</si>
  <si>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</si>
  <si>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</si>
  <si>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</si>
  <si>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</si>
  <si>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</si>
  <si>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</si>
  <si>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</si>
  <si>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</si>
  <si>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</si>
  <si>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</si>
  <si>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</si>
  <si>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</si>
  <si>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</si>
  <si>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</si>
  <si>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</si>
  <si>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</si>
  <si>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</si>
  <si>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</si>
  <si>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</si>
  <si>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</si>
  <si>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</si>
  <si>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</si>
  <si>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</si>
  <si>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</si>
  <si>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</si>
  <si>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</si>
  <si>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</si>
  <si>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</si>
  <si>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</si>
  <si>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</si>
  <si>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</si>
  <si>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</si>
  <si>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</si>
  <si>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</si>
  <si>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</si>
  <si>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</si>
  <si>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</si>
  <si>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</si>
  <si>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</si>
  <si>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</si>
  <si>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</si>
  <si>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</si>
  <si>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</si>
  <si>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</si>
  <si>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</si>
  <si>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</si>
  <si>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</si>
  <si>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</si>
  <si>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</si>
  <si>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</si>
  <si>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</si>
  <si>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</si>
  <si>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</si>
  <si>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</si>
  <si>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</si>
  <si>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</si>
  <si>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</si>
  <si>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</si>
  <si>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</si>
  <si>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</si>
  <si>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</si>
  <si>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</si>
  <si>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</si>
  <si>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</si>
  <si>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</si>
  <si>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</si>
  <si>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</si>
  <si>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</si>
  <si>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</si>
  <si>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</si>
  <si>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</si>
  <si>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</si>
  <si>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</si>
  <si>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</si>
  <si>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</si>
  <si>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</si>
  <si>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</si>
  <si>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</si>
  <si>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</si>
  <si>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</si>
  <si>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</si>
  <si>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</si>
  <si>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</si>
  <si>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</si>
  <si>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</si>
  <si>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</si>
  <si>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</si>
  <si>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</si>
  <si>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</si>
  <si>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한남희, ID : H1900249)</t>
  </si>
  <si>
    <t>2020년 06월 12일 10:48:15</t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</si>
  <si>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</si>
  <si>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</si>
  <si>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</si>
  <si>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</si>
  <si>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</si>
  <si>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지용성 비타민</t>
    <phoneticPr fontId="1" type="noConversion"/>
  </si>
  <si>
    <t>염소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</si>
  <si>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</si>
  <si>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</si>
  <si>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</si>
  <si>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</si>
  <si>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</si>
  <si>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</si>
  <si>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</si>
  <si>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</si>
  <si>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</si>
  <si>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</si>
  <si>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</si>
  <si>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</si>
  <si>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</si>
  <si>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H1900249</t>
  </si>
  <si>
    <t>한남희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</si>
</sst>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55.52337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70584"/>
        <c:axId val="490176856"/>
      </c:barChart>
      <c:catAx>
        <c:axId val="49017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76856"/>
        <c:crosses val="autoZero"/>
        <c:auto val="1"/>
        <c:lblAlgn val="ctr"/>
        <c:lblOffset val="100"/>
        <c:noMultiLvlLbl val="0"/>
      </c:catAx>
      <c:valAx>
        <c:axId val="49017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7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1.8741882000000001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90040"/>
        <c:axId val="467590432"/>
      </c:barChart>
      <c:catAx>
        <c:axId val="46759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90432"/>
        <c:crosses val="autoZero"/>
        <c:auto val="1"/>
        <c:lblAlgn val="ctr"/>
        <c:lblOffset val="100"/>
        <c:noMultiLvlLbl val="0"/>
      </c:catAx>
      <c:valAx>
        <c:axId val="46759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0.56624633000000002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91216"/>
        <c:axId val="467591608"/>
      </c:barChart>
      <c:catAx>
        <c:axId val="46759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91608"/>
        <c:crosses val="autoZero"/>
        <c:auto val="1"/>
        <c:lblAlgn val="ctr"/>
        <c:lblOffset val="100"/>
        <c:noMultiLvlLbl val="0"/>
      </c:catAx>
      <c:valAx>
        <c:axId val="4675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9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1099.3762999999999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92392"/>
        <c:axId val="467592784"/>
      </c:barChart>
      <c:catAx>
        <c:axId val="46759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92784"/>
        <c:crosses val="autoZero"/>
        <c:auto val="1"/>
        <c:lblAlgn val="ctr"/>
        <c:lblOffset val="100"/>
        <c:noMultiLvlLbl val="0"/>
      </c:catAx>
      <c:valAx>
        <c:axId val="46759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9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2192.9888000000001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091552"/>
        <c:axId val="417091944"/>
      </c:barChart>
      <c:catAx>
        <c:axId val="4170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091944"/>
        <c:crosses val="autoZero"/>
        <c:auto val="1"/>
        <c:lblAlgn val="ctr"/>
        <c:lblOffset val="100"/>
        <c:noMultiLvlLbl val="0"/>
      </c:catAx>
      <c:valAx>
        <c:axId val="417091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0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241.12907000000001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092728"/>
        <c:axId val="417093120"/>
      </c:barChart>
      <c:catAx>
        <c:axId val="41709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093120"/>
        <c:crosses val="autoZero"/>
        <c:auto val="1"/>
        <c:lblAlgn val="ctr"/>
        <c:lblOffset val="100"/>
        <c:noMultiLvlLbl val="0"/>
      </c:catAx>
      <c:valAx>
        <c:axId val="41709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09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95.390649999999994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093904"/>
        <c:axId val="417094296"/>
      </c:barChart>
      <c:catAx>
        <c:axId val="41709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094296"/>
        <c:crosses val="autoZero"/>
        <c:auto val="1"/>
        <c:lblAlgn val="ctr"/>
        <c:lblOffset val="100"/>
        <c:noMultiLvlLbl val="0"/>
      </c:catAx>
      <c:valAx>
        <c:axId val="41709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09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9.6605620000000005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095080"/>
        <c:axId val="417095472"/>
      </c:barChart>
      <c:catAx>
        <c:axId val="41709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095472"/>
        <c:crosses val="autoZero"/>
        <c:auto val="1"/>
        <c:lblAlgn val="ctr"/>
        <c:lblOffset val="100"/>
        <c:noMultiLvlLbl val="0"/>
      </c:catAx>
      <c:valAx>
        <c:axId val="417095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09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489.73178000000001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096256"/>
        <c:axId val="417096648"/>
      </c:barChart>
      <c:catAx>
        <c:axId val="41709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096648"/>
        <c:crosses val="autoZero"/>
        <c:auto val="1"/>
        <c:lblAlgn val="ctr"/>
        <c:lblOffset val="100"/>
        <c:noMultiLvlLbl val="0"/>
      </c:catAx>
      <c:valAx>
        <c:axId val="4170966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0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7.7541559999999999E-3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097432"/>
        <c:axId val="417097824"/>
      </c:barChart>
      <c:catAx>
        <c:axId val="41709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097824"/>
        <c:crosses val="autoZero"/>
        <c:auto val="1"/>
        <c:lblAlgn val="ctr"/>
        <c:lblOffset val="100"/>
        <c:noMultiLvlLbl val="0"/>
      </c:catAx>
      <c:valAx>
        <c:axId val="41709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09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3.7241452000000002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098608"/>
        <c:axId val="417099000"/>
      </c:barChart>
      <c:catAx>
        <c:axId val="41709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099000"/>
        <c:crosses val="autoZero"/>
        <c:auto val="1"/>
        <c:lblAlgn val="ctr"/>
        <c:lblOffset val="100"/>
        <c:noMultiLvlLbl val="0"/>
      </c:catAx>
      <c:valAx>
        <c:axId val="41709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09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14.072388999999999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529064"/>
        <c:axId val="239526712"/>
      </c:barChart>
      <c:catAx>
        <c:axId val="23952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526712"/>
        <c:crosses val="autoZero"/>
        <c:auto val="1"/>
        <c:lblAlgn val="ctr"/>
        <c:lblOffset val="100"/>
        <c:noMultiLvlLbl val="0"/>
      </c:catAx>
      <c:valAx>
        <c:axId val="239526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52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157.72989000000001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762968"/>
        <c:axId val="396763360"/>
      </c:barChart>
      <c:catAx>
        <c:axId val="39676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763360"/>
        <c:crosses val="autoZero"/>
        <c:auto val="1"/>
        <c:lblAlgn val="ctr"/>
        <c:lblOffset val="100"/>
        <c:noMultiLvlLbl val="0"/>
      </c:catAx>
      <c:valAx>
        <c:axId val="39676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76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79.083190000000002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763752"/>
        <c:axId val="396764144"/>
      </c:barChart>
      <c:catAx>
        <c:axId val="39676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764144"/>
        <c:crosses val="autoZero"/>
        <c:auto val="1"/>
        <c:lblAlgn val="ctr"/>
        <c:lblOffset val="100"/>
        <c:noMultiLvlLbl val="0"/>
      </c:catAx>
      <c:valAx>
        <c:axId val="39676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76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2.911</c:v>
                </c:pt>
                <c:pt idx="1">
                  <c:v>12.371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6764928"/>
        <c:axId val="396765320"/>
      </c:barChart>
      <c:catAx>
        <c:axId val="39676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765320"/>
        <c:crosses val="autoZero"/>
        <c:auto val="1"/>
        <c:lblAlgn val="ctr"/>
        <c:lblOffset val="100"/>
        <c:noMultiLvlLbl val="0"/>
      </c:catAx>
      <c:valAx>
        <c:axId val="39676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76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8.2383609999999994</c:v>
                </c:pt>
                <c:pt idx="1">
                  <c:v>6.5021224000000002</c:v>
                </c:pt>
                <c:pt idx="2">
                  <c:v>5.7149314999999996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262.92493000000002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766496"/>
        <c:axId val="396766888"/>
      </c:barChart>
      <c:catAx>
        <c:axId val="39676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766888"/>
        <c:crosses val="autoZero"/>
        <c:auto val="1"/>
        <c:lblAlgn val="ctr"/>
        <c:lblOffset val="100"/>
        <c:noMultiLvlLbl val="0"/>
      </c:catAx>
      <c:valAx>
        <c:axId val="396766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7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7.9661619999999997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767672"/>
        <c:axId val="396768064"/>
      </c:barChart>
      <c:catAx>
        <c:axId val="39676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768064"/>
        <c:crosses val="autoZero"/>
        <c:auto val="1"/>
        <c:lblAlgn val="ctr"/>
        <c:lblOffset val="100"/>
        <c:noMultiLvlLbl val="0"/>
      </c:catAx>
      <c:valAx>
        <c:axId val="39676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76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81.843000000000004</c:v>
                </c:pt>
                <c:pt idx="1">
                  <c:v>5.3070000000000004</c:v>
                </c:pt>
                <c:pt idx="2">
                  <c:v>12.849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6768848"/>
        <c:axId val="396769240"/>
      </c:barChart>
      <c:catAx>
        <c:axId val="39676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769240"/>
        <c:crosses val="autoZero"/>
        <c:auto val="1"/>
        <c:lblAlgn val="ctr"/>
        <c:lblOffset val="100"/>
        <c:noMultiLvlLbl val="0"/>
      </c:catAx>
      <c:valAx>
        <c:axId val="39676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76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1877.4090000000001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995048"/>
        <c:axId val="420995440"/>
      </c:barChart>
      <c:catAx>
        <c:axId val="42099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995440"/>
        <c:crosses val="autoZero"/>
        <c:auto val="1"/>
        <c:lblAlgn val="ctr"/>
        <c:lblOffset val="100"/>
        <c:noMultiLvlLbl val="0"/>
      </c:catAx>
      <c:valAx>
        <c:axId val="420995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99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51.20823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996224"/>
        <c:axId val="420996616"/>
      </c:barChart>
      <c:catAx>
        <c:axId val="42099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996616"/>
        <c:crosses val="autoZero"/>
        <c:auto val="1"/>
        <c:lblAlgn val="ctr"/>
        <c:lblOffset val="100"/>
        <c:noMultiLvlLbl val="0"/>
      </c:catAx>
      <c:valAx>
        <c:axId val="42099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9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460.22998000000001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997400"/>
        <c:axId val="420997792"/>
      </c:barChart>
      <c:catAx>
        <c:axId val="42099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997792"/>
        <c:crosses val="autoZero"/>
        <c:auto val="1"/>
        <c:lblAlgn val="ctr"/>
        <c:lblOffset val="100"/>
        <c:noMultiLvlLbl val="0"/>
      </c:catAx>
      <c:valAx>
        <c:axId val="42099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99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3.3725219000000002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527888"/>
        <c:axId val="239527104"/>
      </c:barChart>
      <c:catAx>
        <c:axId val="23952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527104"/>
        <c:crosses val="autoZero"/>
        <c:auto val="1"/>
        <c:lblAlgn val="ctr"/>
        <c:lblOffset val="100"/>
        <c:noMultiLvlLbl val="0"/>
      </c:catAx>
      <c:valAx>
        <c:axId val="23952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52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2999.4746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998576"/>
        <c:axId val="420998968"/>
      </c:barChart>
      <c:catAx>
        <c:axId val="42099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998968"/>
        <c:crosses val="autoZero"/>
        <c:auto val="1"/>
        <c:lblAlgn val="ctr"/>
        <c:lblOffset val="100"/>
        <c:noMultiLvlLbl val="0"/>
      </c:catAx>
      <c:valAx>
        <c:axId val="42099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99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9.5207370000000004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999752"/>
        <c:axId val="421000144"/>
      </c:barChart>
      <c:catAx>
        <c:axId val="42099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00144"/>
        <c:crosses val="autoZero"/>
        <c:auto val="1"/>
        <c:lblAlgn val="ctr"/>
        <c:lblOffset val="100"/>
        <c:noMultiLvlLbl val="0"/>
      </c:catAx>
      <c:valAx>
        <c:axId val="42100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99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1.2078011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00928"/>
        <c:axId val="421001320"/>
      </c:barChart>
      <c:catAx>
        <c:axId val="4210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01320"/>
        <c:crosses val="autoZero"/>
        <c:auto val="1"/>
        <c:lblAlgn val="ctr"/>
        <c:lblOffset val="100"/>
        <c:noMultiLvlLbl val="0"/>
      </c:catAx>
      <c:valAx>
        <c:axId val="42100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96.794340000000005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673560"/>
        <c:axId val="238675128"/>
      </c:barChart>
      <c:catAx>
        <c:axId val="23867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675128"/>
        <c:crosses val="autoZero"/>
        <c:auto val="1"/>
        <c:lblAlgn val="ctr"/>
        <c:lblOffset val="100"/>
        <c:noMultiLvlLbl val="0"/>
      </c:catAx>
      <c:valAx>
        <c:axId val="23867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67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0.92554369999999997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671992"/>
        <c:axId val="238674736"/>
      </c:barChart>
      <c:catAx>
        <c:axId val="23867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674736"/>
        <c:crosses val="autoZero"/>
        <c:auto val="1"/>
        <c:lblAlgn val="ctr"/>
        <c:lblOffset val="100"/>
        <c:noMultiLvlLbl val="0"/>
      </c:catAx>
      <c:valAx>
        <c:axId val="23867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67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12.287642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5096"/>
        <c:axId val="467585728"/>
      </c:barChart>
      <c:catAx>
        <c:axId val="49315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85728"/>
        <c:crosses val="autoZero"/>
        <c:auto val="1"/>
        <c:lblAlgn val="ctr"/>
        <c:lblOffset val="100"/>
        <c:noMultiLvlLbl val="0"/>
      </c:catAx>
      <c:valAx>
        <c:axId val="46758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1.2078011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86512"/>
        <c:axId val="467586904"/>
      </c:barChart>
      <c:catAx>
        <c:axId val="46758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86904"/>
        <c:crosses val="autoZero"/>
        <c:auto val="1"/>
        <c:lblAlgn val="ctr"/>
        <c:lblOffset val="100"/>
        <c:noMultiLvlLbl val="0"/>
      </c:catAx>
      <c:valAx>
        <c:axId val="46758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8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297.75900000000001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87688"/>
        <c:axId val="467588080"/>
      </c:barChart>
      <c:catAx>
        <c:axId val="46758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88080"/>
        <c:crosses val="autoZero"/>
        <c:auto val="1"/>
        <c:lblAlgn val="ctr"/>
        <c:lblOffset val="100"/>
        <c:noMultiLvlLbl val="0"/>
      </c:catAx>
      <c:valAx>
        <c:axId val="46758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8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5.0102177000000001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88864"/>
        <c:axId val="467589256"/>
      </c:barChart>
      <c:catAx>
        <c:axId val="46758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89256"/>
        <c:crosses val="autoZero"/>
        <c:auto val="1"/>
        <c:lblAlgn val="ctr"/>
        <c:lblOffset val="100"/>
        <c:noMultiLvlLbl val="0"/>
      </c:catAx>
      <c:valAx>
        <c:axId val="4675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한남희, ID : H1900249)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12일 10:48:15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1877.4090000000001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55.52337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14.072388999999999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81.843000000000004</v>
      </c>
      <c r="G8" s="59">
        <f>'DRIs DATA 입력'!G8</f>
        <v>5.3070000000000004</v>
      </c>
      <c r="H8" s="59">
        <f>'DRIs DATA 입력'!H8</f>
        <v>12.849</v>
      </c>
      <c r="I8" s="46"/>
      <c r="J8" s="59" t="s">
        <v>216</v>
      </c>
      <c r="K8" s="59">
        <f>'DRIs DATA 입력'!K8</f>
        <v>2.911</v>
      </c>
      <c r="L8" s="59">
        <f>'DRIs DATA 입력'!L8</f>
        <v>12.371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262.92493000000002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7.9661619999999997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3.3725219000000002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96.794340000000005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51.20823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1.1278918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0.92554369999999997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12.287642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1.2078011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297.75900000000001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5.0102177000000001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1.8741882000000001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0.56624633000000002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460.22998000000001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1099.3762999999999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2999.4746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2192.9888000000001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241.12907000000001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95.390649999999994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9.5207370000000004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9.6605620000000005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489.73178000000001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7.7541559999999999E-3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3.7241452000000002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157.72989000000001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79.083190000000002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320</v>
      </c>
      <c r="G1" s="62" t="s">
        <v>276</v>
      </c>
      <c r="H1" s="61" t="s">
        <v>321</v>
      </c>
    </row>
    <row r="3" spans="1:27" x14ac:dyDescent="0.4">
      <c r="A3" s="71" t="s">
        <v>322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323</v>
      </c>
      <c r="C5" s="65" t="s">
        <v>324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283</v>
      </c>
      <c r="N5" s="65"/>
      <c r="O5" s="65" t="s">
        <v>284</v>
      </c>
      <c r="P5" s="65" t="s">
        <v>285</v>
      </c>
      <c r="Q5" s="65" t="s">
        <v>325</v>
      </c>
      <c r="R5" s="65" t="s">
        <v>286</v>
      </c>
      <c r="S5" s="65" t="s">
        <v>324</v>
      </c>
      <c r="U5" s="65"/>
      <c r="V5" s="65" t="s">
        <v>284</v>
      </c>
      <c r="W5" s="65" t="s">
        <v>285</v>
      </c>
      <c r="X5" s="65" t="s">
        <v>325</v>
      </c>
      <c r="Y5" s="65" t="s">
        <v>286</v>
      </c>
      <c r="Z5" s="65" t="s">
        <v>324</v>
      </c>
    </row>
    <row r="6" spans="1:27" x14ac:dyDescent="0.4">
      <c r="A6" s="65" t="s">
        <v>277</v>
      </c>
      <c r="B6" s="65">
        <v>2200</v>
      </c>
      <c r="C6" s="65">
        <v>1877.4090000000001</v>
      </c>
      <c r="E6" s="65" t="s">
        <v>326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287</v>
      </c>
      <c r="O6" s="65">
        <v>50</v>
      </c>
      <c r="P6" s="65">
        <v>60</v>
      </c>
      <c r="Q6" s="65">
        <v>0</v>
      </c>
      <c r="R6" s="65">
        <v>0</v>
      </c>
      <c r="S6" s="65">
        <v>55.52337</v>
      </c>
      <c r="U6" s="65" t="s">
        <v>288</v>
      </c>
      <c r="V6" s="65">
        <v>0</v>
      </c>
      <c r="W6" s="65">
        <v>0</v>
      </c>
      <c r="X6" s="65">
        <v>25</v>
      </c>
      <c r="Y6" s="65">
        <v>0</v>
      </c>
      <c r="Z6" s="65">
        <v>14.072388999999999</v>
      </c>
    </row>
    <row r="7" spans="1:27" x14ac:dyDescent="0.4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4">
      <c r="E8" s="65" t="s">
        <v>290</v>
      </c>
      <c r="F8" s="65">
        <v>81.843000000000004</v>
      </c>
      <c r="G8" s="65">
        <v>5.3070000000000004</v>
      </c>
      <c r="H8" s="65">
        <v>12.849</v>
      </c>
      <c r="J8" s="65" t="s">
        <v>290</v>
      </c>
      <c r="K8" s="65">
        <v>2.911</v>
      </c>
      <c r="L8" s="65">
        <v>12.371</v>
      </c>
    </row>
    <row r="13" spans="1:27" x14ac:dyDescent="0.4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284</v>
      </c>
      <c r="C15" s="65" t="s">
        <v>285</v>
      </c>
      <c r="D15" s="65" t="s">
        <v>325</v>
      </c>
      <c r="E15" s="65" t="s">
        <v>286</v>
      </c>
      <c r="F15" s="65" t="s">
        <v>324</v>
      </c>
      <c r="H15" s="65"/>
      <c r="I15" s="65" t="s">
        <v>284</v>
      </c>
      <c r="J15" s="65" t="s">
        <v>285</v>
      </c>
      <c r="K15" s="65" t="s">
        <v>325</v>
      </c>
      <c r="L15" s="65" t="s">
        <v>286</v>
      </c>
      <c r="M15" s="65" t="s">
        <v>324</v>
      </c>
      <c r="O15" s="65"/>
      <c r="P15" s="65" t="s">
        <v>284</v>
      </c>
      <c r="Q15" s="65" t="s">
        <v>285</v>
      </c>
      <c r="R15" s="65" t="s">
        <v>325</v>
      </c>
      <c r="S15" s="65" t="s">
        <v>286</v>
      </c>
      <c r="T15" s="65" t="s">
        <v>324</v>
      </c>
      <c r="V15" s="65"/>
      <c r="W15" s="65" t="s">
        <v>284</v>
      </c>
      <c r="X15" s="65" t="s">
        <v>285</v>
      </c>
      <c r="Y15" s="65" t="s">
        <v>325</v>
      </c>
      <c r="Z15" s="65" t="s">
        <v>286</v>
      </c>
      <c r="AA15" s="65" t="s">
        <v>324</v>
      </c>
    </row>
    <row r="16" spans="1:27" x14ac:dyDescent="0.4">
      <c r="A16" s="65" t="s">
        <v>295</v>
      </c>
      <c r="B16" s="65">
        <v>530</v>
      </c>
      <c r="C16" s="65">
        <v>750</v>
      </c>
      <c r="D16" s="65">
        <v>0</v>
      </c>
      <c r="E16" s="65">
        <v>3000</v>
      </c>
      <c r="F16" s="65">
        <v>262.92493000000002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7.9661619999999997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3.3725219000000002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96.794340000000005</v>
      </c>
    </row>
    <row r="23" spans="1:62" x14ac:dyDescent="0.4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297</v>
      </c>
      <c r="B24" s="69"/>
      <c r="C24" s="69"/>
      <c r="D24" s="69"/>
      <c r="E24" s="69"/>
      <c r="F24" s="69"/>
      <c r="H24" s="69" t="s">
        <v>298</v>
      </c>
      <c r="I24" s="69"/>
      <c r="J24" s="69"/>
      <c r="K24" s="69"/>
      <c r="L24" s="69"/>
      <c r="M24" s="69"/>
      <c r="O24" s="69" t="s">
        <v>299</v>
      </c>
      <c r="P24" s="69"/>
      <c r="Q24" s="69"/>
      <c r="R24" s="69"/>
      <c r="S24" s="69"/>
      <c r="T24" s="69"/>
      <c r="V24" s="69" t="s">
        <v>300</v>
      </c>
      <c r="W24" s="69"/>
      <c r="X24" s="69"/>
      <c r="Y24" s="69"/>
      <c r="Z24" s="69"/>
      <c r="AA24" s="69"/>
      <c r="AC24" s="69" t="s">
        <v>301</v>
      </c>
      <c r="AD24" s="69"/>
      <c r="AE24" s="69"/>
      <c r="AF24" s="69"/>
      <c r="AG24" s="69"/>
      <c r="AH24" s="69"/>
      <c r="AJ24" s="69" t="s">
        <v>302</v>
      </c>
      <c r="AK24" s="69"/>
      <c r="AL24" s="69"/>
      <c r="AM24" s="69"/>
      <c r="AN24" s="69"/>
      <c r="AO24" s="69"/>
      <c r="AQ24" s="69" t="s">
        <v>303</v>
      </c>
      <c r="AR24" s="69"/>
      <c r="AS24" s="69"/>
      <c r="AT24" s="69"/>
      <c r="AU24" s="69"/>
      <c r="AV24" s="69"/>
      <c r="AX24" s="69" t="s">
        <v>304</v>
      </c>
      <c r="AY24" s="69"/>
      <c r="AZ24" s="69"/>
      <c r="BA24" s="69"/>
      <c r="BB24" s="69"/>
      <c r="BC24" s="69"/>
      <c r="BE24" s="69" t="s">
        <v>305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284</v>
      </c>
      <c r="C25" s="65" t="s">
        <v>285</v>
      </c>
      <c r="D25" s="65" t="s">
        <v>325</v>
      </c>
      <c r="E25" s="65" t="s">
        <v>286</v>
      </c>
      <c r="F25" s="65" t="s">
        <v>324</v>
      </c>
      <c r="H25" s="65"/>
      <c r="I25" s="65" t="s">
        <v>284</v>
      </c>
      <c r="J25" s="65" t="s">
        <v>285</v>
      </c>
      <c r="K25" s="65" t="s">
        <v>325</v>
      </c>
      <c r="L25" s="65" t="s">
        <v>286</v>
      </c>
      <c r="M25" s="65" t="s">
        <v>324</v>
      </c>
      <c r="O25" s="65"/>
      <c r="P25" s="65" t="s">
        <v>284</v>
      </c>
      <c r="Q25" s="65" t="s">
        <v>285</v>
      </c>
      <c r="R25" s="65" t="s">
        <v>325</v>
      </c>
      <c r="S25" s="65" t="s">
        <v>286</v>
      </c>
      <c r="T25" s="65" t="s">
        <v>324</v>
      </c>
      <c r="V25" s="65"/>
      <c r="W25" s="65" t="s">
        <v>284</v>
      </c>
      <c r="X25" s="65" t="s">
        <v>285</v>
      </c>
      <c r="Y25" s="65" t="s">
        <v>325</v>
      </c>
      <c r="Z25" s="65" t="s">
        <v>286</v>
      </c>
      <c r="AA25" s="65" t="s">
        <v>324</v>
      </c>
      <c r="AC25" s="65"/>
      <c r="AD25" s="65" t="s">
        <v>284</v>
      </c>
      <c r="AE25" s="65" t="s">
        <v>285</v>
      </c>
      <c r="AF25" s="65" t="s">
        <v>325</v>
      </c>
      <c r="AG25" s="65" t="s">
        <v>286</v>
      </c>
      <c r="AH25" s="65" t="s">
        <v>324</v>
      </c>
      <c r="AJ25" s="65"/>
      <c r="AK25" s="65" t="s">
        <v>284</v>
      </c>
      <c r="AL25" s="65" t="s">
        <v>285</v>
      </c>
      <c r="AM25" s="65" t="s">
        <v>325</v>
      </c>
      <c r="AN25" s="65" t="s">
        <v>286</v>
      </c>
      <c r="AO25" s="65" t="s">
        <v>324</v>
      </c>
      <c r="AQ25" s="65"/>
      <c r="AR25" s="65" t="s">
        <v>284</v>
      </c>
      <c r="AS25" s="65" t="s">
        <v>285</v>
      </c>
      <c r="AT25" s="65" t="s">
        <v>325</v>
      </c>
      <c r="AU25" s="65" t="s">
        <v>286</v>
      </c>
      <c r="AV25" s="65" t="s">
        <v>324</v>
      </c>
      <c r="AX25" s="65"/>
      <c r="AY25" s="65" t="s">
        <v>284</v>
      </c>
      <c r="AZ25" s="65" t="s">
        <v>285</v>
      </c>
      <c r="BA25" s="65" t="s">
        <v>325</v>
      </c>
      <c r="BB25" s="65" t="s">
        <v>286</v>
      </c>
      <c r="BC25" s="65" t="s">
        <v>324</v>
      </c>
      <c r="BE25" s="65"/>
      <c r="BF25" s="65" t="s">
        <v>284</v>
      </c>
      <c r="BG25" s="65" t="s">
        <v>285</v>
      </c>
      <c r="BH25" s="65" t="s">
        <v>325</v>
      </c>
      <c r="BI25" s="65" t="s">
        <v>286</v>
      </c>
      <c r="BJ25" s="65" t="s">
        <v>324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51.20823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1.1278918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0.92554369999999997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12.287642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1.2078011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297.75900000000001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5.0102177000000001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1.8741882000000001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0.56624633000000002</v>
      </c>
    </row>
    <row r="33" spans="1:68" x14ac:dyDescent="0.4">
      <c r="A33" s="70" t="s">
        <v>307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308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310</v>
      </c>
      <c r="P34" s="69"/>
      <c r="Q34" s="69"/>
      <c r="R34" s="69"/>
      <c r="S34" s="69"/>
      <c r="T34" s="69"/>
      <c r="V34" s="69" t="s">
        <v>311</v>
      </c>
      <c r="W34" s="69"/>
      <c r="X34" s="69"/>
      <c r="Y34" s="69"/>
      <c r="Z34" s="69"/>
      <c r="AA34" s="69"/>
      <c r="AC34" s="69" t="s">
        <v>328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284</v>
      </c>
      <c r="C35" s="65" t="s">
        <v>285</v>
      </c>
      <c r="D35" s="65" t="s">
        <v>325</v>
      </c>
      <c r="E35" s="65" t="s">
        <v>286</v>
      </c>
      <c r="F35" s="65" t="s">
        <v>324</v>
      </c>
      <c r="H35" s="65"/>
      <c r="I35" s="65" t="s">
        <v>284</v>
      </c>
      <c r="J35" s="65" t="s">
        <v>285</v>
      </c>
      <c r="K35" s="65" t="s">
        <v>325</v>
      </c>
      <c r="L35" s="65" t="s">
        <v>286</v>
      </c>
      <c r="M35" s="65" t="s">
        <v>324</v>
      </c>
      <c r="O35" s="65"/>
      <c r="P35" s="65" t="s">
        <v>284</v>
      </c>
      <c r="Q35" s="65" t="s">
        <v>285</v>
      </c>
      <c r="R35" s="65" t="s">
        <v>325</v>
      </c>
      <c r="S35" s="65" t="s">
        <v>286</v>
      </c>
      <c r="T35" s="65" t="s">
        <v>324</v>
      </c>
      <c r="V35" s="65"/>
      <c r="W35" s="65" t="s">
        <v>284</v>
      </c>
      <c r="X35" s="65" t="s">
        <v>285</v>
      </c>
      <c r="Y35" s="65" t="s">
        <v>325</v>
      </c>
      <c r="Z35" s="65" t="s">
        <v>286</v>
      </c>
      <c r="AA35" s="65" t="s">
        <v>324</v>
      </c>
      <c r="AC35" s="65"/>
      <c r="AD35" s="65" t="s">
        <v>284</v>
      </c>
      <c r="AE35" s="65" t="s">
        <v>285</v>
      </c>
      <c r="AF35" s="65" t="s">
        <v>325</v>
      </c>
      <c r="AG35" s="65" t="s">
        <v>286</v>
      </c>
      <c r="AH35" s="65" t="s">
        <v>324</v>
      </c>
      <c r="AJ35" s="65"/>
      <c r="AK35" s="65" t="s">
        <v>284</v>
      </c>
      <c r="AL35" s="65" t="s">
        <v>285</v>
      </c>
      <c r="AM35" s="65" t="s">
        <v>325</v>
      </c>
      <c r="AN35" s="65" t="s">
        <v>286</v>
      </c>
      <c r="AO35" s="65" t="s">
        <v>324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460.22998000000001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1099.3762999999999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2999.4746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2192.9888000000001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241.12907000000001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95.390649999999994</v>
      </c>
    </row>
    <row r="43" spans="1:68" x14ac:dyDescent="0.4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314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334</v>
      </c>
      <c r="C45" s="65" t="s">
        <v>335</v>
      </c>
      <c r="D45" s="65" t="s">
        <v>336</v>
      </c>
      <c r="E45" s="65" t="s">
        <v>337</v>
      </c>
      <c r="F45" s="65" t="s">
        <v>338</v>
      </c>
      <c r="H45" s="65"/>
      <c r="I45" s="65" t="s">
        <v>334</v>
      </c>
      <c r="J45" s="65" t="s">
        <v>335</v>
      </c>
      <c r="K45" s="65" t="s">
        <v>336</v>
      </c>
      <c r="L45" s="65" t="s">
        <v>337</v>
      </c>
      <c r="M45" s="65" t="s">
        <v>338</v>
      </c>
      <c r="O45" s="65"/>
      <c r="P45" s="65" t="s">
        <v>334</v>
      </c>
      <c r="Q45" s="65" t="s">
        <v>335</v>
      </c>
      <c r="R45" s="65" t="s">
        <v>336</v>
      </c>
      <c r="S45" s="65" t="s">
        <v>337</v>
      </c>
      <c r="T45" s="65" t="s">
        <v>338</v>
      </c>
      <c r="V45" s="65"/>
      <c r="W45" s="65" t="s">
        <v>334</v>
      </c>
      <c r="X45" s="65" t="s">
        <v>335</v>
      </c>
      <c r="Y45" s="65" t="s">
        <v>336</v>
      </c>
      <c r="Z45" s="65" t="s">
        <v>337</v>
      </c>
      <c r="AA45" s="65" t="s">
        <v>338</v>
      </c>
      <c r="AC45" s="65"/>
      <c r="AD45" s="65" t="s">
        <v>334</v>
      </c>
      <c r="AE45" s="65" t="s">
        <v>335</v>
      </c>
      <c r="AF45" s="65" t="s">
        <v>336</v>
      </c>
      <c r="AG45" s="65" t="s">
        <v>337</v>
      </c>
      <c r="AH45" s="65" t="s">
        <v>338</v>
      </c>
      <c r="AJ45" s="65"/>
      <c r="AK45" s="65" t="s">
        <v>334</v>
      </c>
      <c r="AL45" s="65" t="s">
        <v>335</v>
      </c>
      <c r="AM45" s="65" t="s">
        <v>336</v>
      </c>
      <c r="AN45" s="65" t="s">
        <v>337</v>
      </c>
      <c r="AO45" s="65" t="s">
        <v>338</v>
      </c>
      <c r="AQ45" s="65"/>
      <c r="AR45" s="65" t="s">
        <v>334</v>
      </c>
      <c r="AS45" s="65" t="s">
        <v>335</v>
      </c>
      <c r="AT45" s="65" t="s">
        <v>336</v>
      </c>
      <c r="AU45" s="65" t="s">
        <v>337</v>
      </c>
      <c r="AV45" s="65" t="s">
        <v>338</v>
      </c>
      <c r="AX45" s="65"/>
      <c r="AY45" s="65" t="s">
        <v>334</v>
      </c>
      <c r="AZ45" s="65" t="s">
        <v>335</v>
      </c>
      <c r="BA45" s="65" t="s">
        <v>336</v>
      </c>
      <c r="BB45" s="65" t="s">
        <v>337</v>
      </c>
      <c r="BC45" s="65" t="s">
        <v>338</v>
      </c>
      <c r="BE45" s="65"/>
      <c r="BF45" s="65" t="s">
        <v>334</v>
      </c>
      <c r="BG45" s="65" t="s">
        <v>335</v>
      </c>
      <c r="BH45" s="65" t="s">
        <v>336</v>
      </c>
      <c r="BI45" s="65" t="s">
        <v>337</v>
      </c>
      <c r="BJ45" s="65" t="s">
        <v>338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9.5207370000000004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9.6605620000000005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489.73178000000001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7.7541559999999999E-3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3.7241452000000002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157.72989000000001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79.083190000000002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6" sqref="G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318</v>
      </c>
      <c r="D2" s="61">
        <v>60</v>
      </c>
      <c r="E2" s="61">
        <v>1877.4090000000001</v>
      </c>
      <c r="F2" s="61">
        <v>353.66059999999999</v>
      </c>
      <c r="G2" s="61">
        <v>22.934584000000001</v>
      </c>
      <c r="H2" s="61">
        <v>10.209993000000001</v>
      </c>
      <c r="I2" s="61">
        <v>12.724589999999999</v>
      </c>
      <c r="J2" s="61">
        <v>55.52337</v>
      </c>
      <c r="K2" s="61">
        <v>36.401688</v>
      </c>
      <c r="L2" s="61">
        <v>19.121680999999999</v>
      </c>
      <c r="M2" s="61">
        <v>14.072388999999999</v>
      </c>
      <c r="N2" s="61">
        <v>1.9131465999999999</v>
      </c>
      <c r="O2" s="61">
        <v>6.3912516000000004</v>
      </c>
      <c r="P2" s="61">
        <v>537.05096000000003</v>
      </c>
      <c r="Q2" s="61">
        <v>14.381126999999999</v>
      </c>
      <c r="R2" s="61">
        <v>262.92493000000002</v>
      </c>
      <c r="S2" s="61">
        <v>85.591865999999996</v>
      </c>
      <c r="T2" s="61">
        <v>2127.9965999999999</v>
      </c>
      <c r="U2" s="61">
        <v>3.3725219000000002</v>
      </c>
      <c r="V2" s="61">
        <v>7.9661619999999997</v>
      </c>
      <c r="W2" s="61">
        <v>96.794340000000005</v>
      </c>
      <c r="X2" s="61">
        <v>51.20823</v>
      </c>
      <c r="Y2" s="61">
        <v>1.1278918</v>
      </c>
      <c r="Z2" s="61">
        <v>0.92554369999999997</v>
      </c>
      <c r="AA2" s="61">
        <v>12.287642</v>
      </c>
      <c r="AB2" s="61">
        <v>1.2078011</v>
      </c>
      <c r="AC2" s="61">
        <v>297.75900000000001</v>
      </c>
      <c r="AD2" s="61">
        <v>5.0102177000000001</v>
      </c>
      <c r="AE2" s="61">
        <v>1.8741882000000001</v>
      </c>
      <c r="AF2" s="61">
        <v>0.56624633000000002</v>
      </c>
      <c r="AG2" s="61">
        <v>460.22998000000001</v>
      </c>
      <c r="AH2" s="61">
        <v>171.9102</v>
      </c>
      <c r="AI2" s="61">
        <v>288.31975999999997</v>
      </c>
      <c r="AJ2" s="61">
        <v>1099.3762999999999</v>
      </c>
      <c r="AK2" s="61">
        <v>2999.4746</v>
      </c>
      <c r="AL2" s="61">
        <v>241.12907000000001</v>
      </c>
      <c r="AM2" s="61">
        <v>2192.9888000000001</v>
      </c>
      <c r="AN2" s="61">
        <v>95.390649999999994</v>
      </c>
      <c r="AO2" s="61">
        <v>9.5207370000000004</v>
      </c>
      <c r="AP2" s="61">
        <v>7.2976685000000003</v>
      </c>
      <c r="AQ2" s="61">
        <v>2.2230686999999998</v>
      </c>
      <c r="AR2" s="61">
        <v>9.6605620000000005</v>
      </c>
      <c r="AS2" s="61">
        <v>489.73178000000001</v>
      </c>
      <c r="AT2" s="61">
        <v>7.7541559999999999E-3</v>
      </c>
      <c r="AU2" s="61">
        <v>3.7241452000000002</v>
      </c>
      <c r="AV2" s="61">
        <v>157.72989000000001</v>
      </c>
      <c r="AW2" s="61">
        <v>79.083190000000002</v>
      </c>
      <c r="AX2" s="61">
        <v>6.9094030000000001E-2</v>
      </c>
      <c r="AY2" s="61">
        <v>0.5727428</v>
      </c>
      <c r="AZ2" s="61">
        <v>122.55183</v>
      </c>
      <c r="BA2" s="61">
        <v>20.458062999999999</v>
      </c>
      <c r="BB2" s="61">
        <v>8.2383609999999994</v>
      </c>
      <c r="BC2" s="61">
        <v>6.5021224000000002</v>
      </c>
      <c r="BD2" s="61">
        <v>5.7149314999999996</v>
      </c>
      <c r="BE2" s="61">
        <v>0.48077065000000002</v>
      </c>
      <c r="BF2" s="61">
        <v>2.4538217000000002</v>
      </c>
      <c r="BG2" s="61">
        <v>1.1518281E-3</v>
      </c>
      <c r="BH2" s="61">
        <v>5.2801605000000001E-2</v>
      </c>
      <c r="BI2" s="61">
        <v>4.1213199999999998E-2</v>
      </c>
      <c r="BJ2" s="61">
        <v>0.12875724</v>
      </c>
      <c r="BK2" s="61">
        <v>8.8602166000000004E-5</v>
      </c>
      <c r="BL2" s="61">
        <v>0.24951644000000001</v>
      </c>
      <c r="BM2" s="61">
        <v>1.8224297</v>
      </c>
      <c r="BN2" s="61">
        <v>0.35381543999999998</v>
      </c>
      <c r="BO2" s="61">
        <v>26.303191999999999</v>
      </c>
      <c r="BP2" s="61">
        <v>3.4652500000000002</v>
      </c>
      <c r="BQ2" s="61">
        <v>6.7841560000000003</v>
      </c>
      <c r="BR2" s="61">
        <v>25.284483000000002</v>
      </c>
      <c r="BS2" s="61">
        <v>25.26681</v>
      </c>
      <c r="BT2" s="61">
        <v>4.4341220000000003</v>
      </c>
      <c r="BU2" s="61">
        <v>2.4172019999999999E-2</v>
      </c>
      <c r="BV2" s="61">
        <v>3.4567426999999998E-2</v>
      </c>
      <c r="BW2" s="61">
        <v>0.28000665000000002</v>
      </c>
      <c r="BX2" s="61">
        <v>0.63545200000000002</v>
      </c>
      <c r="BY2" s="61">
        <v>8.0804169999999995E-2</v>
      </c>
      <c r="BZ2" s="61">
        <v>2.7311141999999998E-4</v>
      </c>
      <c r="CA2" s="61">
        <v>0.29796517</v>
      </c>
      <c r="CB2" s="61">
        <v>2.1139519999999998E-2</v>
      </c>
      <c r="CC2" s="61">
        <v>0.16051262999999999</v>
      </c>
      <c r="CD2" s="61">
        <v>0.88010060000000001</v>
      </c>
      <c r="CE2" s="61">
        <v>3.2329566999999997E-2</v>
      </c>
      <c r="CF2" s="61">
        <v>0.14626027999999999</v>
      </c>
      <c r="CG2" s="61">
        <v>4.9500000000000003E-7</v>
      </c>
      <c r="CH2" s="61">
        <v>3.2799076000000003E-2</v>
      </c>
      <c r="CI2" s="61">
        <v>4.6815999999999998E-7</v>
      </c>
      <c r="CJ2" s="61">
        <v>1.5501024000000001</v>
      </c>
      <c r="CK2" s="61">
        <v>6.9259083999999999E-3</v>
      </c>
      <c r="CL2" s="61">
        <v>0.30508756999999997</v>
      </c>
      <c r="CM2" s="61">
        <v>1.3613955</v>
      </c>
      <c r="CN2" s="61">
        <v>2214.0884000000001</v>
      </c>
      <c r="CO2" s="61">
        <v>3821.8135000000002</v>
      </c>
      <c r="CP2" s="61">
        <v>1450.8794</v>
      </c>
      <c r="CQ2" s="61">
        <v>762.50660000000005</v>
      </c>
      <c r="CR2" s="61">
        <v>391.75304999999997</v>
      </c>
      <c r="CS2" s="61">
        <v>618.42675999999994</v>
      </c>
      <c r="CT2" s="61">
        <v>2144.665</v>
      </c>
      <c r="CU2" s="61">
        <v>1138.6253999999999</v>
      </c>
      <c r="CV2" s="61">
        <v>2003.77</v>
      </c>
      <c r="CW2" s="61">
        <v>1145.4096999999999</v>
      </c>
      <c r="CX2" s="61">
        <v>349.01508000000001</v>
      </c>
      <c r="CY2" s="61">
        <v>3052.0093000000002</v>
      </c>
      <c r="CZ2" s="61">
        <v>1203.8981000000001</v>
      </c>
      <c r="DA2" s="61">
        <v>2790.3208</v>
      </c>
      <c r="DB2" s="61">
        <v>3061.866</v>
      </c>
      <c r="DC2" s="61">
        <v>3603.2754</v>
      </c>
      <c r="DD2" s="61">
        <v>6378.6122999999998</v>
      </c>
      <c r="DE2" s="61">
        <v>874.74260000000004</v>
      </c>
      <c r="DF2" s="61">
        <v>4333.2617</v>
      </c>
      <c r="DG2" s="61">
        <v>1422.4297999999999</v>
      </c>
      <c r="DH2" s="61">
        <v>56.495959999999997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20.458062999999999</v>
      </c>
      <c r="B6">
        <f>BB2</f>
        <v>8.2383609999999994</v>
      </c>
      <c r="C6">
        <f>BC2</f>
        <v>6.5021224000000002</v>
      </c>
      <c r="D6">
        <f>BD2</f>
        <v>5.7149314999999996</v>
      </c>
    </row>
    <row r="7" spans="1:113" x14ac:dyDescent="0.4">
      <c r="B7">
        <f>ROUND(B6/MAX($B$6,$C$6,$D$6),1)</f>
        <v>1</v>
      </c>
      <c r="C7">
        <f>ROUND(C6/MAX($B$6,$C$6,$D$6),1)</f>
        <v>0.8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21997</v>
      </c>
      <c r="C2" s="56">
        <f ca="1">YEAR(TODAY())-YEAR(B2)+IF(TODAY()&gt;=DATE(YEAR(TODAY()),MONTH(B2),DAY(B2)),0,-1)</f>
        <v>60</v>
      </c>
      <c r="E2" s="52">
        <v>155</v>
      </c>
      <c r="F2" s="53" t="s">
        <v>39</v>
      </c>
      <c r="G2" s="52">
        <v>52.2</v>
      </c>
      <c r="H2" s="51" t="s">
        <v>41</v>
      </c>
      <c r="I2" s="72">
        <f>ROUND(G3/E3^2,1)</f>
        <v>21.7</v>
      </c>
    </row>
    <row r="3" spans="1:9" x14ac:dyDescent="0.4">
      <c r="E3" s="51">
        <f>E2/100</f>
        <v>1.55</v>
      </c>
      <c r="F3" s="51" t="s">
        <v>40</v>
      </c>
      <c r="G3" s="51">
        <f>G2</f>
        <v>52.2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한남희, ID : H1900249)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12일 10:48:15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155</v>
      </c>
      <c r="L12" s="129"/>
      <c r="M12" s="122">
        <f>'개인정보 및 신체계측 입력'!G2</f>
        <v>52.2</v>
      </c>
      <c r="N12" s="123"/>
      <c r="O12" s="118" t="s">
        <v>271</v>
      </c>
      <c r="P12" s="112"/>
      <c r="Q12" s="115">
        <f>'개인정보 및 신체계측 입력'!I2</f>
        <v>21.7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한남희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81.843000000000004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5.3070000000000004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12.849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12.4</v>
      </c>
      <c r="L72" s="36" t="s">
        <v>53</v>
      </c>
      <c r="M72" s="36">
        <f>ROUND('DRIs DATA'!K8,1)</f>
        <v>2.9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35.06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66.38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51.21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80.52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57.53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199.96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95.21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2020-06-12T02:28:37Z</dcterms:modified>
</cp:coreProperties>
</file>