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<sst xmlns="http://schemas.openxmlformats.org/spreadsheetml/2006/main" count="692" uniqueCount="337">
  <si>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</si>
  <si>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</si>
  <si>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</si>
  <si>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</si>
  <si>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</si>
  <si>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</si>
  <si>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</si>
  <si>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</si>
  <si>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</si>
  <si>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</si>
  <si>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</si>
  <si>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</si>
  <si>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</si>
  <si>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</si>
  <si>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</si>
  <si>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</si>
  <si>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</si>
  <si>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</si>
  <si>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</si>
  <si>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</si>
  <si>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</si>
  <si>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</si>
  <si>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</si>
  <si>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</si>
  <si>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</si>
  <si>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</si>
  <si>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</si>
  <si>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</si>
  <si>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</si>
  <si>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</si>
  <si>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</si>
  <si>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</si>
  <si>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</si>
  <si>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</si>
  <si>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</si>
  <si>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</si>
  <si>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</si>
  <si>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</si>
  <si>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</si>
  <si>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</si>
  <si>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</si>
  <si>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</si>
  <si>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</si>
  <si>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</si>
  <si>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</si>
  <si>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</si>
  <si>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</si>
  <si>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</si>
  <si>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</si>
  <si>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</si>
  <si>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</si>
  <si>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</si>
  <si>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</si>
  <si>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</si>
  <si>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</si>
  <si>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</si>
  <si>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</si>
  <si>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</si>
  <si>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</si>
  <si>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</si>
  <si>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</si>
  <si>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</si>
  <si>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</si>
  <si>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</si>
  <si>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</si>
  <si>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</si>
  <si>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</si>
  <si>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</si>
  <si>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</si>
  <si>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</si>
  <si>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</si>
  <si>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</si>
  <si>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</si>
  <si>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</si>
  <si>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</si>
  <si>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</si>
  <si>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</si>
  <si>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</si>
  <si>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</si>
  <si>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</si>
  <si>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</si>
  <si>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</si>
  <si>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</si>
  <si>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</si>
  <si>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</si>
  <si>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</si>
  <si>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</si>
  <si>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</si>
  <si>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</si>
  <si>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</si>
  <si>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</si>
  <si>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</si>
  <si>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</si>
  <si>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</si>
  <si>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</si>
  <si>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</si>
  <si>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</si>
  <si>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</si>
  <si>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</si>
  <si>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</si>
  <si>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</si>
  <si>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</si>
  <si>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</si>
  <si>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</si>
  <si>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</si>
  <si>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</si>
  <si>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</si>
  <si>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</si>
  <si>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</si>
  <si>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</si>
  <si>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</si>
  <si>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</si>
  <si>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</si>
  <si>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</si>
  <si>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</si>
  <si>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</si>
  <si>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</si>
  <si>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</si>
  <si>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</si>
  <si>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</si>
  <si>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</si>
  <si>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</si>
  <si>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</si>
  <si>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</si>
  <si>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</si>
  <si>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</si>
  <si>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</si>
  <si>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</si>
  <si>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</si>
  <si>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</si>
  <si>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</si>
  <si>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</si>
  <si>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</si>
  <si>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</si>
  <si>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</si>
  <si>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</si>
  <si>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</si>
  <si>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</si>
  <si>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</si>
  <si>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</si>
  <si>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</si>
  <si>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</si>
  <si>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</si>
  <si>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</si>
  <si>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</si>
  <si>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</si>
  <si>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</si>
  <si>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</si>
  <si>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</si>
  <si>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</si>
  <si>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</si>
  <si>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</si>
  <si>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</si>
  <si>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</si>
  <si>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</si>
  <si>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</si>
  <si>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</si>
  <si>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</si>
  <si>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</si>
  <si>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</si>
  <si>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</si>
  <si>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</si>
  <si>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</si>
  <si>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</si>
  <si>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</si>
  <si>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</si>
  <si>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</si>
  <si>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</si>
  <si>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</si>
  <si>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</si>
  <si>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</si>
  <si>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</si>
  <si>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</si>
  <si>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</si>
  <si>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</si>
  <si>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</si>
  <si>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</si>
  <si>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</si>
  <si>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</si>
  <si>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</si>
  <si>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</si>
  <si>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</si>
  <si>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</si>
  <si>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</si>
  <si>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</si>
  <si>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</si>
  <si>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</si>
  <si>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</si>
  <si>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</si>
  <si>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</si>
  <si>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</si>
  <si>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</si>
  <si>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</si>
  <si>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</si>
  <si>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</si>
  <si>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</si>
  <si>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</si>
  <si>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</si>
  <si>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</si>
  <si>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</si>
  <si>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</si>
  <si>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</si>
  <si>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</si>
  <si>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</si>
  <si>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</si>
  <si>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</si>
  <si>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</si>
  <si>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</si>
  <si>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</si>
  <si>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</si>
  <si>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</si>
  <si>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</si>
  <si>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</si>
  <si>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</si>
  <si>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</si>
  <si>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</si>
  <si>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</si>
  <si>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</si>
  <si>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</si>
  <si>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</si>
  <si>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</si>
  <si>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</si>
  <si>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</si>
  <si>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</si>
  <si>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</si>
  <si>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</si>
  <si>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</si>
  <si>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</si>
  <si>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</si>
  <si>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</si>
  <si>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</si>
  <si>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</si>
  <si>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</si>
  <si>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</si>
  <si>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</si>
  <si>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</si>
  <si>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</si>
  <si>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</si>
  <si>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</si>
  <si>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</si>
  <si>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</si>
  <si>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</si>
  <si>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</si>
  <si>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</si>
  <si>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</si>
  <si>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</si>
  <si>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</si>
  <si>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</si>
  <si>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</si>
  <si>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</si>
  <si>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</si>
  <si>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</si>
  <si>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</si>
  <si>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</si>
  <si>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</si>
  <si>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</si>
  <si>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</si>
  <si>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</si>
  <si>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</si>
  <si>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</si>
  <si>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</si>
  <si>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</si>
  <si>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</si>
  <si>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</si>
  <si>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</si>
  <si>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</si>
  <si>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</si>
  <si>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</si>
  <si>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</si>
  <si>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</si>
  <si>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</si>
  <si>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</si>
  <si>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</si>
  <si>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</si>
  <si>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</si>
  <si>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</si>
  <si>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</si>
  <si>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</si>
  <si>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</si>
  <si>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</si>
  <si>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</si>
  <si>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</si>
  <si>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</si>
  <si>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</si>
  <si>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</si>
  <si>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</si>
  <si>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</si>
  <si>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</si>
  <si>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</si>
  <si>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</si>
  <si>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</si>
  <si>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</si>
  <si>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</si>
  <si>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</si>
  <si>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</si>
  <si>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</si>
  <si>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</si>
  <si>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</si>
  <si>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</si>
  <si>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</si>
  <si>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</si>
  <si>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</si>
  <si>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</si>
  <si>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</si>
  <si>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</si>
  <si>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</si>
  <si>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</si>
  <si>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</si>
  <si>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</si>
  <si>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</si>
  <si>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</si>
  <si>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</si>
  <si>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천연자, ID : H1900255)</t>
  </si>
  <si>
    <t>출력시각</t>
    <phoneticPr fontId="1" type="noConversion"/>
  </si>
  <si>
    <t>2020년 06월 17일 13:50:02</t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</si>
  <si>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</si>
  <si>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</si>
  <si>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</si>
  <si>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권장섭취량</t>
    <phoneticPr fontId="1" type="noConversion"/>
  </si>
  <si>
    <t>적정비율(최대)</t>
    <phoneticPr fontId="1" type="noConversion"/>
  </si>
  <si>
    <t>비타민A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</si>
  <si>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</si>
  <si>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</si>
  <si>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</si>
  <si>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</si>
  <si>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</si>
  <si>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</si>
  <si>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</si>
  <si>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</si>
  <si>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칼륨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</si>
  <si>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</si>
  <si>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</si>
  <si>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</si>
  <si>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</si>
  <si>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H1900255</t>
  </si>
  <si>
    <t>천연자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</si>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</sst>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67.200385999999995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665168"/>
        <c:axId val="437950328"/>
      </c:barChart>
      <c:catAx>
        <c:axId val="51366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950328"/>
        <c:crosses val="autoZero"/>
        <c:auto val="1"/>
        <c:lblAlgn val="ctr"/>
        <c:lblOffset val="100"/>
        <c:noMultiLvlLbl val="0"/>
      </c:catAx>
      <c:valAx>
        <c:axId val="43795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66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2.8559429999999999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656488"/>
        <c:axId val="520656880"/>
      </c:barChart>
      <c:catAx>
        <c:axId val="52065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656880"/>
        <c:crosses val="autoZero"/>
        <c:auto val="1"/>
        <c:lblAlgn val="ctr"/>
        <c:lblOffset val="100"/>
        <c:noMultiLvlLbl val="0"/>
      </c:catAx>
      <c:valAx>
        <c:axId val="52065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65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4.0565610000000003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657664"/>
        <c:axId val="433742704"/>
      </c:barChart>
      <c:catAx>
        <c:axId val="52065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742704"/>
        <c:crosses val="autoZero"/>
        <c:auto val="1"/>
        <c:lblAlgn val="ctr"/>
        <c:lblOffset val="100"/>
        <c:noMultiLvlLbl val="0"/>
      </c:catAx>
      <c:valAx>
        <c:axId val="433742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65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1229.6892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743488"/>
        <c:axId val="433743880"/>
      </c:barChart>
      <c:catAx>
        <c:axId val="43374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743880"/>
        <c:crosses val="autoZero"/>
        <c:auto val="1"/>
        <c:lblAlgn val="ctr"/>
        <c:lblOffset val="100"/>
        <c:noMultiLvlLbl val="0"/>
      </c:catAx>
      <c:valAx>
        <c:axId val="43374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74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3114.6943000000001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251808"/>
        <c:axId val="430252200"/>
      </c:barChart>
      <c:catAx>
        <c:axId val="43025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252200"/>
        <c:crosses val="autoZero"/>
        <c:auto val="1"/>
        <c:lblAlgn val="ctr"/>
        <c:lblOffset val="100"/>
        <c:noMultiLvlLbl val="0"/>
      </c:catAx>
      <c:valAx>
        <c:axId val="4302522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25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115.19504999999999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252984"/>
        <c:axId val="430253376"/>
      </c:barChart>
      <c:catAx>
        <c:axId val="43025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253376"/>
        <c:crosses val="autoZero"/>
        <c:auto val="1"/>
        <c:lblAlgn val="ctr"/>
        <c:lblOffset val="100"/>
        <c:noMultiLvlLbl val="0"/>
      </c:catAx>
      <c:valAx>
        <c:axId val="430253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25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116.61914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63848"/>
        <c:axId val="518864240"/>
      </c:barChart>
      <c:catAx>
        <c:axId val="51886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64240"/>
        <c:crosses val="autoZero"/>
        <c:auto val="1"/>
        <c:lblAlgn val="ctr"/>
        <c:lblOffset val="100"/>
        <c:noMultiLvlLbl val="0"/>
      </c:catAx>
      <c:valAx>
        <c:axId val="51886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63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10.235035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65024"/>
        <c:axId val="433355880"/>
      </c:barChart>
      <c:catAx>
        <c:axId val="5188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355880"/>
        <c:crosses val="autoZero"/>
        <c:auto val="1"/>
        <c:lblAlgn val="ctr"/>
        <c:lblOffset val="100"/>
        <c:noMultiLvlLbl val="0"/>
      </c:catAx>
      <c:valAx>
        <c:axId val="433355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730.87540000000001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356664"/>
        <c:axId val="433357056"/>
      </c:barChart>
      <c:catAx>
        <c:axId val="43335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357056"/>
        <c:crosses val="autoZero"/>
        <c:auto val="1"/>
        <c:lblAlgn val="ctr"/>
        <c:lblOffset val="100"/>
        <c:noMultiLvlLbl val="0"/>
      </c:catAx>
      <c:valAx>
        <c:axId val="4333570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35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2.5180319999999999E-2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011248"/>
        <c:axId val="516011640"/>
      </c:barChart>
      <c:catAx>
        <c:axId val="51601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011640"/>
        <c:crosses val="autoZero"/>
        <c:auto val="1"/>
        <c:lblAlgn val="ctr"/>
        <c:lblOffset val="100"/>
        <c:noMultiLvlLbl val="0"/>
      </c:catAx>
      <c:valAx>
        <c:axId val="51601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01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3.5311406000000001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012424"/>
        <c:axId val="516012816"/>
      </c:barChart>
      <c:catAx>
        <c:axId val="51601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012816"/>
        <c:crosses val="autoZero"/>
        <c:auto val="1"/>
        <c:lblAlgn val="ctr"/>
        <c:lblOffset val="100"/>
        <c:noMultiLvlLbl val="0"/>
      </c:catAx>
      <c:valAx>
        <c:axId val="516012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01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22.545773000000001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951112"/>
        <c:axId val="437951504"/>
      </c:barChart>
      <c:catAx>
        <c:axId val="43795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951504"/>
        <c:crosses val="autoZero"/>
        <c:auto val="1"/>
        <c:lblAlgn val="ctr"/>
        <c:lblOffset val="100"/>
        <c:noMultiLvlLbl val="0"/>
      </c:catAx>
      <c:valAx>
        <c:axId val="437951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95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151.61014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8992432"/>
        <c:axId val="298992824"/>
      </c:barChart>
      <c:catAx>
        <c:axId val="29899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8992824"/>
        <c:crosses val="autoZero"/>
        <c:auto val="1"/>
        <c:lblAlgn val="ctr"/>
        <c:lblOffset val="100"/>
        <c:noMultiLvlLbl val="0"/>
      </c:catAx>
      <c:valAx>
        <c:axId val="298992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899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88.380356000000006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8993216"/>
        <c:axId val="435792384"/>
      </c:barChart>
      <c:catAx>
        <c:axId val="29899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792384"/>
        <c:crosses val="autoZero"/>
        <c:auto val="1"/>
        <c:lblAlgn val="ctr"/>
        <c:lblOffset val="100"/>
        <c:noMultiLvlLbl val="0"/>
      </c:catAx>
      <c:valAx>
        <c:axId val="435792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899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3.2679999999999998</c:v>
                </c:pt>
                <c:pt idx="1">
                  <c:v>14.218999999999999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5793168"/>
        <c:axId val="435793560"/>
      </c:barChart>
      <c:catAx>
        <c:axId val="43579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793560"/>
        <c:crosses val="autoZero"/>
        <c:auto val="1"/>
        <c:lblAlgn val="ctr"/>
        <c:lblOffset val="100"/>
        <c:noMultiLvlLbl val="0"/>
      </c:catAx>
      <c:valAx>
        <c:axId val="435793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79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9.7544529999999998</c:v>
                </c:pt>
                <c:pt idx="1">
                  <c:v>10.975301</c:v>
                </c:pt>
                <c:pt idx="2">
                  <c:v>9.1114750000000004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614.274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581064"/>
        <c:axId val="436581456"/>
      </c:barChart>
      <c:catAx>
        <c:axId val="43658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581456"/>
        <c:crosses val="autoZero"/>
        <c:auto val="1"/>
        <c:lblAlgn val="ctr"/>
        <c:lblOffset val="100"/>
        <c:noMultiLvlLbl val="0"/>
      </c:catAx>
      <c:valAx>
        <c:axId val="436581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58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17.994263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582240"/>
        <c:axId val="299990112"/>
      </c:barChart>
      <c:catAx>
        <c:axId val="43658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9990112"/>
        <c:crosses val="autoZero"/>
        <c:auto val="1"/>
        <c:lblAlgn val="ctr"/>
        <c:lblOffset val="100"/>
        <c:noMultiLvlLbl val="0"/>
      </c:catAx>
      <c:valAx>
        <c:axId val="29999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58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76.22</c:v>
                </c:pt>
                <c:pt idx="1">
                  <c:v>8.6300000000000008</c:v>
                </c:pt>
                <c:pt idx="2">
                  <c:v>15.15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99990896"/>
        <c:axId val="299991288"/>
      </c:barChart>
      <c:catAx>
        <c:axId val="29999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9991288"/>
        <c:crosses val="autoZero"/>
        <c:auto val="1"/>
        <c:lblAlgn val="ctr"/>
        <c:lblOffset val="100"/>
        <c:noMultiLvlLbl val="0"/>
      </c:catAx>
      <c:valAx>
        <c:axId val="299991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999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1996.6866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11800"/>
        <c:axId val="511712192"/>
      </c:barChart>
      <c:catAx>
        <c:axId val="51171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12192"/>
        <c:crosses val="autoZero"/>
        <c:auto val="1"/>
        <c:lblAlgn val="ctr"/>
        <c:lblOffset val="100"/>
        <c:noMultiLvlLbl val="0"/>
      </c:catAx>
      <c:valAx>
        <c:axId val="51171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1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184.66707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712976"/>
        <c:axId val="511713368"/>
      </c:barChart>
      <c:catAx>
        <c:axId val="51171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13368"/>
        <c:crosses val="autoZero"/>
        <c:auto val="1"/>
        <c:lblAlgn val="ctr"/>
        <c:lblOffset val="100"/>
        <c:noMultiLvlLbl val="0"/>
      </c:catAx>
      <c:valAx>
        <c:axId val="511713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71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490.11962999999997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846720"/>
        <c:axId val="439847112"/>
      </c:barChart>
      <c:catAx>
        <c:axId val="43984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847112"/>
        <c:crosses val="autoZero"/>
        <c:auto val="1"/>
        <c:lblAlgn val="ctr"/>
        <c:lblOffset val="100"/>
        <c:noMultiLvlLbl val="0"/>
      </c:catAx>
      <c:valAx>
        <c:axId val="439847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84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2.8320744000000002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394272"/>
        <c:axId val="435394664"/>
      </c:barChart>
      <c:catAx>
        <c:axId val="43539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394664"/>
        <c:crosses val="autoZero"/>
        <c:auto val="1"/>
        <c:lblAlgn val="ctr"/>
        <c:lblOffset val="100"/>
        <c:noMultiLvlLbl val="0"/>
      </c:catAx>
      <c:valAx>
        <c:axId val="43539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39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3711.636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847896"/>
        <c:axId val="432880248"/>
      </c:barChart>
      <c:catAx>
        <c:axId val="43984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880248"/>
        <c:crosses val="autoZero"/>
        <c:auto val="1"/>
        <c:lblAlgn val="ctr"/>
        <c:lblOffset val="100"/>
        <c:noMultiLvlLbl val="0"/>
      </c:catAx>
      <c:valAx>
        <c:axId val="43288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84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12.827078999999999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881032"/>
        <c:axId val="432881424"/>
      </c:barChart>
      <c:catAx>
        <c:axId val="432881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881424"/>
        <c:crosses val="autoZero"/>
        <c:auto val="1"/>
        <c:lblAlgn val="ctr"/>
        <c:lblOffset val="100"/>
        <c:noMultiLvlLbl val="0"/>
      </c:catAx>
      <c:valAx>
        <c:axId val="432881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881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1.7089487000000001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655544"/>
        <c:axId val="513655936"/>
      </c:barChart>
      <c:catAx>
        <c:axId val="51365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655936"/>
        <c:crosses val="autoZero"/>
        <c:auto val="1"/>
        <c:lblAlgn val="ctr"/>
        <c:lblOffset val="100"/>
        <c:noMultiLvlLbl val="0"/>
      </c:catAx>
      <c:valAx>
        <c:axId val="51365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65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156.90908999999999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395448"/>
        <c:axId val="435395840"/>
      </c:barChart>
      <c:catAx>
        <c:axId val="43539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395840"/>
        <c:crosses val="autoZero"/>
        <c:auto val="1"/>
        <c:lblAlgn val="ctr"/>
        <c:lblOffset val="100"/>
        <c:noMultiLvlLbl val="0"/>
      </c:catAx>
      <c:valAx>
        <c:axId val="435395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39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1.3990921999999999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258128"/>
        <c:axId val="437258520"/>
      </c:barChart>
      <c:catAx>
        <c:axId val="43725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258520"/>
        <c:crosses val="autoZero"/>
        <c:auto val="1"/>
        <c:lblAlgn val="ctr"/>
        <c:lblOffset val="100"/>
        <c:noMultiLvlLbl val="0"/>
      </c:catAx>
      <c:valAx>
        <c:axId val="437258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25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15.564565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197112"/>
        <c:axId val="430197504"/>
      </c:barChart>
      <c:catAx>
        <c:axId val="43019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197504"/>
        <c:crosses val="autoZero"/>
        <c:auto val="1"/>
        <c:lblAlgn val="ctr"/>
        <c:lblOffset val="100"/>
        <c:noMultiLvlLbl val="0"/>
      </c:catAx>
      <c:valAx>
        <c:axId val="43019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197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1.7089487000000001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257736"/>
        <c:axId val="430198288"/>
      </c:barChart>
      <c:catAx>
        <c:axId val="43725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198288"/>
        <c:crosses val="autoZero"/>
        <c:auto val="1"/>
        <c:lblAlgn val="ctr"/>
        <c:lblOffset val="100"/>
        <c:noMultiLvlLbl val="0"/>
      </c:catAx>
      <c:valAx>
        <c:axId val="43019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25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509.73914000000002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235216"/>
        <c:axId val="519235608"/>
      </c:barChart>
      <c:catAx>
        <c:axId val="51923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235608"/>
        <c:crosses val="autoZero"/>
        <c:auto val="1"/>
        <c:lblAlgn val="ctr"/>
        <c:lblOffset val="100"/>
        <c:noMultiLvlLbl val="0"/>
      </c:catAx>
      <c:valAx>
        <c:axId val="519235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23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9.5314619999999994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236392"/>
        <c:axId val="519236784"/>
      </c:barChart>
      <c:catAx>
        <c:axId val="51923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236784"/>
        <c:crosses val="autoZero"/>
        <c:auto val="1"/>
        <c:lblAlgn val="ctr"/>
        <c:lblOffset val="100"/>
        <c:noMultiLvlLbl val="0"/>
      </c:catAx>
      <c:valAx>
        <c:axId val="51923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23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천연자, ID : H1900255)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17일 13:50:02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1996.6866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67.200385999999995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22.545773000000001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76.22</v>
      </c>
      <c r="G8" s="59">
        <f>'DRIs DATA 입력'!G8</f>
        <v>8.6300000000000008</v>
      </c>
      <c r="H8" s="59">
        <f>'DRIs DATA 입력'!H8</f>
        <v>15.15</v>
      </c>
      <c r="I8" s="46"/>
      <c r="J8" s="59" t="s">
        <v>216</v>
      </c>
      <c r="K8" s="59">
        <f>'DRIs DATA 입력'!K8</f>
        <v>3.2679999999999998</v>
      </c>
      <c r="L8" s="59">
        <f>'DRIs DATA 입력'!L8</f>
        <v>14.218999999999999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614.274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17.994263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2.8320744000000002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156.90908999999999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184.66707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1.6064726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1.3990921999999999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15.564565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1.7089487000000001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509.73914000000002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9.5314619999999994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2.8559429999999999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4.0565610000000003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490.11962999999997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1229.6892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3711.636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3114.6943000000001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115.19504999999999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116.61914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12.827078999999999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10.235035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730.87540000000001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2.5180319999999999E-2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3.5311406000000001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151.61014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88.380356000000006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42" sqref="H42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311</v>
      </c>
      <c r="B1" s="61" t="s">
        <v>312</v>
      </c>
      <c r="G1" s="62" t="s">
        <v>313</v>
      </c>
      <c r="H1" s="61" t="s">
        <v>314</v>
      </c>
    </row>
    <row r="3" spans="1:27" x14ac:dyDescent="0.4">
      <c r="A3" s="71" t="s">
        <v>275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276</v>
      </c>
      <c r="B4" s="69"/>
      <c r="C4" s="69"/>
      <c r="E4" s="66" t="s">
        <v>315</v>
      </c>
      <c r="F4" s="67"/>
      <c r="G4" s="67"/>
      <c r="H4" s="68"/>
      <c r="J4" s="66" t="s">
        <v>277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278</v>
      </c>
      <c r="V4" s="69"/>
      <c r="W4" s="69"/>
      <c r="X4" s="69"/>
      <c r="Y4" s="69"/>
      <c r="Z4" s="69"/>
    </row>
    <row r="5" spans="1:27" x14ac:dyDescent="0.4">
      <c r="A5" s="65"/>
      <c r="B5" s="65" t="s">
        <v>316</v>
      </c>
      <c r="C5" s="65" t="s">
        <v>317</v>
      </c>
      <c r="E5" s="65"/>
      <c r="F5" s="65" t="s">
        <v>50</v>
      </c>
      <c r="G5" s="65" t="s">
        <v>279</v>
      </c>
      <c r="H5" s="65" t="s">
        <v>46</v>
      </c>
      <c r="J5" s="65"/>
      <c r="K5" s="65" t="s">
        <v>280</v>
      </c>
      <c r="L5" s="65" t="s">
        <v>281</v>
      </c>
      <c r="N5" s="65"/>
      <c r="O5" s="65" t="s">
        <v>282</v>
      </c>
      <c r="P5" s="65" t="s">
        <v>318</v>
      </c>
      <c r="Q5" s="65" t="s">
        <v>283</v>
      </c>
      <c r="R5" s="65" t="s">
        <v>284</v>
      </c>
      <c r="S5" s="65" t="s">
        <v>317</v>
      </c>
      <c r="U5" s="65"/>
      <c r="V5" s="65" t="s">
        <v>282</v>
      </c>
      <c r="W5" s="65" t="s">
        <v>318</v>
      </c>
      <c r="X5" s="65" t="s">
        <v>283</v>
      </c>
      <c r="Y5" s="65" t="s">
        <v>284</v>
      </c>
      <c r="Z5" s="65" t="s">
        <v>317</v>
      </c>
    </row>
    <row r="6" spans="1:27" x14ac:dyDescent="0.4">
      <c r="A6" s="65" t="s">
        <v>276</v>
      </c>
      <c r="B6" s="65">
        <v>1800</v>
      </c>
      <c r="C6" s="65">
        <v>1996.6866</v>
      </c>
      <c r="E6" s="65" t="s">
        <v>285</v>
      </c>
      <c r="F6" s="65">
        <v>55</v>
      </c>
      <c r="G6" s="65">
        <v>15</v>
      </c>
      <c r="H6" s="65">
        <v>7</v>
      </c>
      <c r="J6" s="65" t="s">
        <v>285</v>
      </c>
      <c r="K6" s="65">
        <v>0.1</v>
      </c>
      <c r="L6" s="65">
        <v>4</v>
      </c>
      <c r="N6" s="65" t="s">
        <v>286</v>
      </c>
      <c r="O6" s="65">
        <v>40</v>
      </c>
      <c r="P6" s="65">
        <v>50</v>
      </c>
      <c r="Q6" s="65">
        <v>0</v>
      </c>
      <c r="R6" s="65">
        <v>0</v>
      </c>
      <c r="S6" s="65">
        <v>67.200385999999995</v>
      </c>
      <c r="U6" s="65" t="s">
        <v>287</v>
      </c>
      <c r="V6" s="65">
        <v>0</v>
      </c>
      <c r="W6" s="65">
        <v>0</v>
      </c>
      <c r="X6" s="65">
        <v>20</v>
      </c>
      <c r="Y6" s="65">
        <v>0</v>
      </c>
      <c r="Z6" s="65">
        <v>22.545773000000001</v>
      </c>
    </row>
    <row r="7" spans="1:27" x14ac:dyDescent="0.4">
      <c r="E7" s="65" t="s">
        <v>319</v>
      </c>
      <c r="F7" s="65">
        <v>65</v>
      </c>
      <c r="G7" s="65">
        <v>30</v>
      </c>
      <c r="H7" s="65">
        <v>20</v>
      </c>
      <c r="J7" s="65" t="s">
        <v>319</v>
      </c>
      <c r="K7" s="65">
        <v>1</v>
      </c>
      <c r="L7" s="65">
        <v>10</v>
      </c>
    </row>
    <row r="8" spans="1:27" x14ac:dyDescent="0.4">
      <c r="E8" s="65" t="s">
        <v>288</v>
      </c>
      <c r="F8" s="65">
        <v>76.22</v>
      </c>
      <c r="G8" s="65">
        <v>8.6300000000000008</v>
      </c>
      <c r="H8" s="65">
        <v>15.15</v>
      </c>
      <c r="J8" s="65" t="s">
        <v>288</v>
      </c>
      <c r="K8" s="65">
        <v>3.2679999999999998</v>
      </c>
      <c r="L8" s="65">
        <v>14.218999999999999</v>
      </c>
    </row>
    <row r="13" spans="1:27" x14ac:dyDescent="0.4">
      <c r="A13" s="70" t="s">
        <v>289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320</v>
      </c>
      <c r="B14" s="69"/>
      <c r="C14" s="69"/>
      <c r="D14" s="69"/>
      <c r="E14" s="69"/>
      <c r="F14" s="69"/>
      <c r="H14" s="69" t="s">
        <v>290</v>
      </c>
      <c r="I14" s="69"/>
      <c r="J14" s="69"/>
      <c r="K14" s="69"/>
      <c r="L14" s="69"/>
      <c r="M14" s="69"/>
      <c r="O14" s="69" t="s">
        <v>291</v>
      </c>
      <c r="P14" s="69"/>
      <c r="Q14" s="69"/>
      <c r="R14" s="69"/>
      <c r="S14" s="69"/>
      <c r="T14" s="69"/>
      <c r="V14" s="69" t="s">
        <v>321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282</v>
      </c>
      <c r="C15" s="65" t="s">
        <v>318</v>
      </c>
      <c r="D15" s="65" t="s">
        <v>283</v>
      </c>
      <c r="E15" s="65" t="s">
        <v>284</v>
      </c>
      <c r="F15" s="65" t="s">
        <v>317</v>
      </c>
      <c r="H15" s="65"/>
      <c r="I15" s="65" t="s">
        <v>282</v>
      </c>
      <c r="J15" s="65" t="s">
        <v>318</v>
      </c>
      <c r="K15" s="65" t="s">
        <v>283</v>
      </c>
      <c r="L15" s="65" t="s">
        <v>284</v>
      </c>
      <c r="M15" s="65" t="s">
        <v>317</v>
      </c>
      <c r="O15" s="65"/>
      <c r="P15" s="65" t="s">
        <v>282</v>
      </c>
      <c r="Q15" s="65" t="s">
        <v>318</v>
      </c>
      <c r="R15" s="65" t="s">
        <v>283</v>
      </c>
      <c r="S15" s="65" t="s">
        <v>284</v>
      </c>
      <c r="T15" s="65" t="s">
        <v>317</v>
      </c>
      <c r="V15" s="65"/>
      <c r="W15" s="65" t="s">
        <v>282</v>
      </c>
      <c r="X15" s="65" t="s">
        <v>318</v>
      </c>
      <c r="Y15" s="65" t="s">
        <v>283</v>
      </c>
      <c r="Z15" s="65" t="s">
        <v>284</v>
      </c>
      <c r="AA15" s="65" t="s">
        <v>317</v>
      </c>
    </row>
    <row r="16" spans="1:27" x14ac:dyDescent="0.4">
      <c r="A16" s="65" t="s">
        <v>292</v>
      </c>
      <c r="B16" s="65">
        <v>430</v>
      </c>
      <c r="C16" s="65">
        <v>600</v>
      </c>
      <c r="D16" s="65">
        <v>0</v>
      </c>
      <c r="E16" s="65">
        <v>3000</v>
      </c>
      <c r="F16" s="65">
        <v>614.274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17.994263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2.8320744000000002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156.90908999999999</v>
      </c>
    </row>
    <row r="23" spans="1:62" x14ac:dyDescent="0.4">
      <c r="A23" s="70" t="s">
        <v>322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323</v>
      </c>
      <c r="B24" s="69"/>
      <c r="C24" s="69"/>
      <c r="D24" s="69"/>
      <c r="E24" s="69"/>
      <c r="F24" s="69"/>
      <c r="H24" s="69" t="s">
        <v>324</v>
      </c>
      <c r="I24" s="69"/>
      <c r="J24" s="69"/>
      <c r="K24" s="69"/>
      <c r="L24" s="69"/>
      <c r="M24" s="69"/>
      <c r="O24" s="69" t="s">
        <v>293</v>
      </c>
      <c r="P24" s="69"/>
      <c r="Q24" s="69"/>
      <c r="R24" s="69"/>
      <c r="S24" s="69"/>
      <c r="T24" s="69"/>
      <c r="V24" s="69" t="s">
        <v>294</v>
      </c>
      <c r="W24" s="69"/>
      <c r="X24" s="69"/>
      <c r="Y24" s="69"/>
      <c r="Z24" s="69"/>
      <c r="AA24" s="69"/>
      <c r="AC24" s="69" t="s">
        <v>295</v>
      </c>
      <c r="AD24" s="69"/>
      <c r="AE24" s="69"/>
      <c r="AF24" s="69"/>
      <c r="AG24" s="69"/>
      <c r="AH24" s="69"/>
      <c r="AJ24" s="69" t="s">
        <v>325</v>
      </c>
      <c r="AK24" s="69"/>
      <c r="AL24" s="69"/>
      <c r="AM24" s="69"/>
      <c r="AN24" s="69"/>
      <c r="AO24" s="69"/>
      <c r="AQ24" s="69" t="s">
        <v>326</v>
      </c>
      <c r="AR24" s="69"/>
      <c r="AS24" s="69"/>
      <c r="AT24" s="69"/>
      <c r="AU24" s="69"/>
      <c r="AV24" s="69"/>
      <c r="AX24" s="69" t="s">
        <v>327</v>
      </c>
      <c r="AY24" s="69"/>
      <c r="AZ24" s="69"/>
      <c r="BA24" s="69"/>
      <c r="BB24" s="69"/>
      <c r="BC24" s="69"/>
      <c r="BE24" s="69" t="s">
        <v>296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282</v>
      </c>
      <c r="C25" s="65" t="s">
        <v>318</v>
      </c>
      <c r="D25" s="65" t="s">
        <v>283</v>
      </c>
      <c r="E25" s="65" t="s">
        <v>284</v>
      </c>
      <c r="F25" s="65" t="s">
        <v>317</v>
      </c>
      <c r="H25" s="65"/>
      <c r="I25" s="65" t="s">
        <v>282</v>
      </c>
      <c r="J25" s="65" t="s">
        <v>318</v>
      </c>
      <c r="K25" s="65" t="s">
        <v>283</v>
      </c>
      <c r="L25" s="65" t="s">
        <v>284</v>
      </c>
      <c r="M25" s="65" t="s">
        <v>317</v>
      </c>
      <c r="O25" s="65"/>
      <c r="P25" s="65" t="s">
        <v>282</v>
      </c>
      <c r="Q25" s="65" t="s">
        <v>318</v>
      </c>
      <c r="R25" s="65" t="s">
        <v>283</v>
      </c>
      <c r="S25" s="65" t="s">
        <v>284</v>
      </c>
      <c r="T25" s="65" t="s">
        <v>317</v>
      </c>
      <c r="V25" s="65"/>
      <c r="W25" s="65" t="s">
        <v>282</v>
      </c>
      <c r="X25" s="65" t="s">
        <v>318</v>
      </c>
      <c r="Y25" s="65" t="s">
        <v>283</v>
      </c>
      <c r="Z25" s="65" t="s">
        <v>284</v>
      </c>
      <c r="AA25" s="65" t="s">
        <v>317</v>
      </c>
      <c r="AC25" s="65"/>
      <c r="AD25" s="65" t="s">
        <v>282</v>
      </c>
      <c r="AE25" s="65" t="s">
        <v>318</v>
      </c>
      <c r="AF25" s="65" t="s">
        <v>283</v>
      </c>
      <c r="AG25" s="65" t="s">
        <v>284</v>
      </c>
      <c r="AH25" s="65" t="s">
        <v>317</v>
      </c>
      <c r="AJ25" s="65"/>
      <c r="AK25" s="65" t="s">
        <v>282</v>
      </c>
      <c r="AL25" s="65" t="s">
        <v>318</v>
      </c>
      <c r="AM25" s="65" t="s">
        <v>283</v>
      </c>
      <c r="AN25" s="65" t="s">
        <v>284</v>
      </c>
      <c r="AO25" s="65" t="s">
        <v>317</v>
      </c>
      <c r="AQ25" s="65"/>
      <c r="AR25" s="65" t="s">
        <v>282</v>
      </c>
      <c r="AS25" s="65" t="s">
        <v>318</v>
      </c>
      <c r="AT25" s="65" t="s">
        <v>283</v>
      </c>
      <c r="AU25" s="65" t="s">
        <v>284</v>
      </c>
      <c r="AV25" s="65" t="s">
        <v>317</v>
      </c>
      <c r="AX25" s="65"/>
      <c r="AY25" s="65" t="s">
        <v>282</v>
      </c>
      <c r="AZ25" s="65" t="s">
        <v>318</v>
      </c>
      <c r="BA25" s="65" t="s">
        <v>283</v>
      </c>
      <c r="BB25" s="65" t="s">
        <v>284</v>
      </c>
      <c r="BC25" s="65" t="s">
        <v>317</v>
      </c>
      <c r="BE25" s="65"/>
      <c r="BF25" s="65" t="s">
        <v>282</v>
      </c>
      <c r="BG25" s="65" t="s">
        <v>318</v>
      </c>
      <c r="BH25" s="65" t="s">
        <v>283</v>
      </c>
      <c r="BI25" s="65" t="s">
        <v>284</v>
      </c>
      <c r="BJ25" s="65" t="s">
        <v>317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184.66707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1.6064726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1.3990921999999999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15.564565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1.7089487000000001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509.73914000000002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9.5314619999999994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2.8559429999999999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4.0565610000000003</v>
      </c>
    </row>
    <row r="33" spans="1:68" x14ac:dyDescent="0.4">
      <c r="A33" s="70" t="s">
        <v>297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298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329</v>
      </c>
      <c r="W34" s="69"/>
      <c r="X34" s="69"/>
      <c r="Y34" s="69"/>
      <c r="Z34" s="69"/>
      <c r="AA34" s="69"/>
      <c r="AC34" s="69" t="s">
        <v>299</v>
      </c>
      <c r="AD34" s="69"/>
      <c r="AE34" s="69"/>
      <c r="AF34" s="69"/>
      <c r="AG34" s="69"/>
      <c r="AH34" s="69"/>
      <c r="AJ34" s="69" t="s">
        <v>300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282</v>
      </c>
      <c r="C35" s="65" t="s">
        <v>318</v>
      </c>
      <c r="D35" s="65" t="s">
        <v>283</v>
      </c>
      <c r="E35" s="65" t="s">
        <v>284</v>
      </c>
      <c r="F35" s="65" t="s">
        <v>317</v>
      </c>
      <c r="H35" s="65"/>
      <c r="I35" s="65" t="s">
        <v>282</v>
      </c>
      <c r="J35" s="65" t="s">
        <v>318</v>
      </c>
      <c r="K35" s="65" t="s">
        <v>283</v>
      </c>
      <c r="L35" s="65" t="s">
        <v>284</v>
      </c>
      <c r="M35" s="65" t="s">
        <v>317</v>
      </c>
      <c r="O35" s="65"/>
      <c r="P35" s="65" t="s">
        <v>282</v>
      </c>
      <c r="Q35" s="65" t="s">
        <v>318</v>
      </c>
      <c r="R35" s="65" t="s">
        <v>283</v>
      </c>
      <c r="S35" s="65" t="s">
        <v>284</v>
      </c>
      <c r="T35" s="65" t="s">
        <v>317</v>
      </c>
      <c r="V35" s="65"/>
      <c r="W35" s="65" t="s">
        <v>282</v>
      </c>
      <c r="X35" s="65" t="s">
        <v>318</v>
      </c>
      <c r="Y35" s="65" t="s">
        <v>283</v>
      </c>
      <c r="Z35" s="65" t="s">
        <v>284</v>
      </c>
      <c r="AA35" s="65" t="s">
        <v>317</v>
      </c>
      <c r="AC35" s="65"/>
      <c r="AD35" s="65" t="s">
        <v>282</v>
      </c>
      <c r="AE35" s="65" t="s">
        <v>318</v>
      </c>
      <c r="AF35" s="65" t="s">
        <v>283</v>
      </c>
      <c r="AG35" s="65" t="s">
        <v>284</v>
      </c>
      <c r="AH35" s="65" t="s">
        <v>317</v>
      </c>
      <c r="AJ35" s="65"/>
      <c r="AK35" s="65" t="s">
        <v>282</v>
      </c>
      <c r="AL35" s="65" t="s">
        <v>318</v>
      </c>
      <c r="AM35" s="65" t="s">
        <v>283</v>
      </c>
      <c r="AN35" s="65" t="s">
        <v>284</v>
      </c>
      <c r="AO35" s="65" t="s">
        <v>317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490.11962999999997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1229.6892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3711.636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3114.6943000000001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115.19504999999999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116.61914</v>
      </c>
    </row>
    <row r="43" spans="1:68" x14ac:dyDescent="0.4">
      <c r="A43" s="70" t="s">
        <v>301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302</v>
      </c>
      <c r="B44" s="69"/>
      <c r="C44" s="69"/>
      <c r="D44" s="69"/>
      <c r="E44" s="69"/>
      <c r="F44" s="69"/>
      <c r="H44" s="69" t="s">
        <v>330</v>
      </c>
      <c r="I44" s="69"/>
      <c r="J44" s="69"/>
      <c r="K44" s="69"/>
      <c r="L44" s="69"/>
      <c r="M44" s="69"/>
      <c r="O44" s="69" t="s">
        <v>303</v>
      </c>
      <c r="P44" s="69"/>
      <c r="Q44" s="69"/>
      <c r="R44" s="69"/>
      <c r="S44" s="69"/>
      <c r="T44" s="69"/>
      <c r="V44" s="69" t="s">
        <v>304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305</v>
      </c>
      <c r="AR44" s="69"/>
      <c r="AS44" s="69"/>
      <c r="AT44" s="69"/>
      <c r="AU44" s="69"/>
      <c r="AV44" s="69"/>
      <c r="AX44" s="69" t="s">
        <v>306</v>
      </c>
      <c r="AY44" s="69"/>
      <c r="AZ44" s="69"/>
      <c r="BA44" s="69"/>
      <c r="BB44" s="69"/>
      <c r="BC44" s="69"/>
      <c r="BE44" s="69" t="s">
        <v>333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282</v>
      </c>
      <c r="C45" s="65" t="s">
        <v>318</v>
      </c>
      <c r="D45" s="65" t="s">
        <v>283</v>
      </c>
      <c r="E45" s="65" t="s">
        <v>284</v>
      </c>
      <c r="F45" s="65" t="s">
        <v>317</v>
      </c>
      <c r="H45" s="65"/>
      <c r="I45" s="65" t="s">
        <v>282</v>
      </c>
      <c r="J45" s="65" t="s">
        <v>318</v>
      </c>
      <c r="K45" s="65" t="s">
        <v>283</v>
      </c>
      <c r="L45" s="65" t="s">
        <v>284</v>
      </c>
      <c r="M45" s="65" t="s">
        <v>317</v>
      </c>
      <c r="O45" s="65"/>
      <c r="P45" s="65" t="s">
        <v>282</v>
      </c>
      <c r="Q45" s="65" t="s">
        <v>318</v>
      </c>
      <c r="R45" s="65" t="s">
        <v>283</v>
      </c>
      <c r="S45" s="65" t="s">
        <v>284</v>
      </c>
      <c r="T45" s="65" t="s">
        <v>317</v>
      </c>
      <c r="V45" s="65"/>
      <c r="W45" s="65" t="s">
        <v>282</v>
      </c>
      <c r="X45" s="65" t="s">
        <v>318</v>
      </c>
      <c r="Y45" s="65" t="s">
        <v>283</v>
      </c>
      <c r="Z45" s="65" t="s">
        <v>284</v>
      </c>
      <c r="AA45" s="65" t="s">
        <v>317</v>
      </c>
      <c r="AC45" s="65"/>
      <c r="AD45" s="65" t="s">
        <v>282</v>
      </c>
      <c r="AE45" s="65" t="s">
        <v>318</v>
      </c>
      <c r="AF45" s="65" t="s">
        <v>283</v>
      </c>
      <c r="AG45" s="65" t="s">
        <v>284</v>
      </c>
      <c r="AH45" s="65" t="s">
        <v>317</v>
      </c>
      <c r="AJ45" s="65"/>
      <c r="AK45" s="65" t="s">
        <v>282</v>
      </c>
      <c r="AL45" s="65" t="s">
        <v>318</v>
      </c>
      <c r="AM45" s="65" t="s">
        <v>283</v>
      </c>
      <c r="AN45" s="65" t="s">
        <v>284</v>
      </c>
      <c r="AO45" s="65" t="s">
        <v>317</v>
      </c>
      <c r="AQ45" s="65"/>
      <c r="AR45" s="65" t="s">
        <v>282</v>
      </c>
      <c r="AS45" s="65" t="s">
        <v>318</v>
      </c>
      <c r="AT45" s="65" t="s">
        <v>283</v>
      </c>
      <c r="AU45" s="65" t="s">
        <v>284</v>
      </c>
      <c r="AV45" s="65" t="s">
        <v>317</v>
      </c>
      <c r="AX45" s="65"/>
      <c r="AY45" s="65" t="s">
        <v>282</v>
      </c>
      <c r="AZ45" s="65" t="s">
        <v>318</v>
      </c>
      <c r="BA45" s="65" t="s">
        <v>283</v>
      </c>
      <c r="BB45" s="65" t="s">
        <v>284</v>
      </c>
      <c r="BC45" s="65" t="s">
        <v>317</v>
      </c>
      <c r="BE45" s="65"/>
      <c r="BF45" s="65" t="s">
        <v>282</v>
      </c>
      <c r="BG45" s="65" t="s">
        <v>318</v>
      </c>
      <c r="BH45" s="65" t="s">
        <v>283</v>
      </c>
      <c r="BI45" s="65" t="s">
        <v>284</v>
      </c>
      <c r="BJ45" s="65" t="s">
        <v>317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12.827078999999999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10.235035</v>
      </c>
      <c r="O46" s="65" t="s">
        <v>307</v>
      </c>
      <c r="P46" s="65">
        <v>600</v>
      </c>
      <c r="Q46" s="65">
        <v>800</v>
      </c>
      <c r="R46" s="65">
        <v>0</v>
      </c>
      <c r="S46" s="65">
        <v>10000</v>
      </c>
      <c r="T46" s="65">
        <v>730.87540000000001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2.5180319999999999E-2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3.5311406000000001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151.61014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88.380356000000006</v>
      </c>
      <c r="AX46" s="65" t="s">
        <v>308</v>
      </c>
      <c r="AY46" s="65"/>
      <c r="AZ46" s="65"/>
      <c r="BA46" s="65"/>
      <c r="BB46" s="65"/>
      <c r="BC46" s="65"/>
      <c r="BE46" s="65" t="s">
        <v>309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5" sqref="H5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334</v>
      </c>
      <c r="B2" s="61" t="s">
        <v>335</v>
      </c>
      <c r="C2" s="61" t="s">
        <v>336</v>
      </c>
      <c r="D2" s="61">
        <v>50</v>
      </c>
      <c r="E2" s="61">
        <v>1996.6866</v>
      </c>
      <c r="F2" s="61">
        <v>338.09661999999997</v>
      </c>
      <c r="G2" s="61">
        <v>38.281320000000001</v>
      </c>
      <c r="H2" s="61">
        <v>19.402982999999999</v>
      </c>
      <c r="I2" s="61">
        <v>18.878336000000001</v>
      </c>
      <c r="J2" s="61">
        <v>67.200385999999995</v>
      </c>
      <c r="K2" s="61">
        <v>36.304676000000001</v>
      </c>
      <c r="L2" s="61">
        <v>30.895712</v>
      </c>
      <c r="M2" s="61">
        <v>22.545773000000001</v>
      </c>
      <c r="N2" s="61">
        <v>2.7467674999999998</v>
      </c>
      <c r="O2" s="61">
        <v>12.078110000000001</v>
      </c>
      <c r="P2" s="61">
        <v>1029.7097000000001</v>
      </c>
      <c r="Q2" s="61">
        <v>19.582754000000001</v>
      </c>
      <c r="R2" s="61">
        <v>614.274</v>
      </c>
      <c r="S2" s="61">
        <v>129.66703999999999</v>
      </c>
      <c r="T2" s="61">
        <v>5815.2759999999998</v>
      </c>
      <c r="U2" s="61">
        <v>2.8320744000000002</v>
      </c>
      <c r="V2" s="61">
        <v>17.994263</v>
      </c>
      <c r="W2" s="61">
        <v>156.90908999999999</v>
      </c>
      <c r="X2" s="61">
        <v>184.66707</v>
      </c>
      <c r="Y2" s="61">
        <v>1.6064726</v>
      </c>
      <c r="Z2" s="61">
        <v>1.3990921999999999</v>
      </c>
      <c r="AA2" s="61">
        <v>15.564565</v>
      </c>
      <c r="AB2" s="61">
        <v>1.7089487000000001</v>
      </c>
      <c r="AC2" s="61">
        <v>509.73914000000002</v>
      </c>
      <c r="AD2" s="61">
        <v>9.5314619999999994</v>
      </c>
      <c r="AE2" s="61">
        <v>2.8559429999999999</v>
      </c>
      <c r="AF2" s="61">
        <v>4.0565610000000003</v>
      </c>
      <c r="AG2" s="61">
        <v>490.11962999999997</v>
      </c>
      <c r="AH2" s="61">
        <v>240.30966000000001</v>
      </c>
      <c r="AI2" s="61">
        <v>249.80996999999999</v>
      </c>
      <c r="AJ2" s="61">
        <v>1229.6892</v>
      </c>
      <c r="AK2" s="61">
        <v>3711.636</v>
      </c>
      <c r="AL2" s="61">
        <v>115.19504999999999</v>
      </c>
      <c r="AM2" s="61">
        <v>3114.6943000000001</v>
      </c>
      <c r="AN2" s="61">
        <v>116.61914</v>
      </c>
      <c r="AO2" s="61">
        <v>12.827078999999999</v>
      </c>
      <c r="AP2" s="61">
        <v>9.0360879999999995</v>
      </c>
      <c r="AQ2" s="61">
        <v>3.7909915000000001</v>
      </c>
      <c r="AR2" s="61">
        <v>10.235035</v>
      </c>
      <c r="AS2" s="61">
        <v>730.87540000000001</v>
      </c>
      <c r="AT2" s="61">
        <v>2.5180319999999999E-2</v>
      </c>
      <c r="AU2" s="61">
        <v>3.5311406000000001</v>
      </c>
      <c r="AV2" s="61">
        <v>151.61014</v>
      </c>
      <c r="AW2" s="61">
        <v>88.380356000000006</v>
      </c>
      <c r="AX2" s="61">
        <v>7.5196356000000006E-2</v>
      </c>
      <c r="AY2" s="61">
        <v>0.98503417000000004</v>
      </c>
      <c r="AZ2" s="61">
        <v>343.28647000000001</v>
      </c>
      <c r="BA2" s="61">
        <v>29.872661999999998</v>
      </c>
      <c r="BB2" s="61">
        <v>9.7544529999999998</v>
      </c>
      <c r="BC2" s="61">
        <v>10.975301</v>
      </c>
      <c r="BD2" s="61">
        <v>9.1114750000000004</v>
      </c>
      <c r="BE2" s="61">
        <v>0.36410698000000002</v>
      </c>
      <c r="BF2" s="61">
        <v>2.0524745000000002</v>
      </c>
      <c r="BG2" s="61">
        <v>1.3877448000000001E-2</v>
      </c>
      <c r="BH2" s="61">
        <v>2.1442627999999998E-2</v>
      </c>
      <c r="BI2" s="61">
        <v>1.7800981E-2</v>
      </c>
      <c r="BJ2" s="61">
        <v>7.5946490000000005E-2</v>
      </c>
      <c r="BK2" s="61">
        <v>1.067496E-3</v>
      </c>
      <c r="BL2" s="61">
        <v>0.28944059999999999</v>
      </c>
      <c r="BM2" s="61">
        <v>1.9381554999999999</v>
      </c>
      <c r="BN2" s="61">
        <v>0.59393185000000004</v>
      </c>
      <c r="BO2" s="61">
        <v>40.001939999999998</v>
      </c>
      <c r="BP2" s="61">
        <v>5.2844705999999997</v>
      </c>
      <c r="BQ2" s="61">
        <v>13.556219</v>
      </c>
      <c r="BR2" s="61">
        <v>51.971984999999997</v>
      </c>
      <c r="BS2" s="61">
        <v>30.135131999999999</v>
      </c>
      <c r="BT2" s="61">
        <v>5.0949840000000002</v>
      </c>
      <c r="BU2" s="61">
        <v>6.7335844000000006E-2</v>
      </c>
      <c r="BV2" s="61">
        <v>1.8844735000000001E-2</v>
      </c>
      <c r="BW2" s="61">
        <v>0.38974977</v>
      </c>
      <c r="BX2" s="61">
        <v>0.80964899999999995</v>
      </c>
      <c r="BY2" s="61">
        <v>0.15283789</v>
      </c>
      <c r="BZ2" s="61">
        <v>1.0840304000000001E-3</v>
      </c>
      <c r="CA2" s="61">
        <v>1.0112679</v>
      </c>
      <c r="CB2" s="61">
        <v>9.3668420000000002E-3</v>
      </c>
      <c r="CC2" s="61">
        <v>0.24026375999999999</v>
      </c>
      <c r="CD2" s="61">
        <v>0.86712029999999995</v>
      </c>
      <c r="CE2" s="61">
        <v>7.3822139999999994E-2</v>
      </c>
      <c r="CF2" s="61">
        <v>9.8071619999999998E-2</v>
      </c>
      <c r="CG2" s="61">
        <v>2.4899998E-6</v>
      </c>
      <c r="CH2" s="61">
        <v>2.2113014E-2</v>
      </c>
      <c r="CI2" s="61">
        <v>6.3705669999999997E-3</v>
      </c>
      <c r="CJ2" s="61">
        <v>2.1051663999999999</v>
      </c>
      <c r="CK2" s="61">
        <v>2.0078076E-2</v>
      </c>
      <c r="CL2" s="61">
        <v>0.87505829999999996</v>
      </c>
      <c r="CM2" s="61">
        <v>1.9843824000000001</v>
      </c>
      <c r="CN2" s="61">
        <v>2009.7465</v>
      </c>
      <c r="CO2" s="61">
        <v>3494.4479999999999</v>
      </c>
      <c r="CP2" s="61">
        <v>1784.3888999999999</v>
      </c>
      <c r="CQ2" s="61">
        <v>746.71605999999997</v>
      </c>
      <c r="CR2" s="61">
        <v>399.15719999999999</v>
      </c>
      <c r="CS2" s="61">
        <v>475.82240000000002</v>
      </c>
      <c r="CT2" s="61">
        <v>1966.9825000000001</v>
      </c>
      <c r="CU2" s="61">
        <v>1143.4467999999999</v>
      </c>
      <c r="CV2" s="61">
        <v>1527.11</v>
      </c>
      <c r="CW2" s="61">
        <v>1173.4821999999999</v>
      </c>
      <c r="CX2" s="61">
        <v>380.07245</v>
      </c>
      <c r="CY2" s="61">
        <v>2718.049</v>
      </c>
      <c r="CZ2" s="61">
        <v>1125.4113</v>
      </c>
      <c r="DA2" s="61">
        <v>2783.5680000000002</v>
      </c>
      <c r="DB2" s="61">
        <v>2898.9668000000001</v>
      </c>
      <c r="DC2" s="61">
        <v>3685.0097999999998</v>
      </c>
      <c r="DD2" s="61">
        <v>6509.0736999999999</v>
      </c>
      <c r="DE2" s="61">
        <v>1242.0117</v>
      </c>
      <c r="DF2" s="61">
        <v>3479.0619999999999</v>
      </c>
      <c r="DG2" s="61">
        <v>1358.5464999999999</v>
      </c>
      <c r="DH2" s="61">
        <v>98.461783999999994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29.872661999999998</v>
      </c>
      <c r="B6">
        <f>BB2</f>
        <v>9.7544529999999998</v>
      </c>
      <c r="C6">
        <f>BC2</f>
        <v>10.975301</v>
      </c>
      <c r="D6">
        <f>BD2</f>
        <v>9.1114750000000004</v>
      </c>
    </row>
    <row r="7" spans="1:113" x14ac:dyDescent="0.4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25643</v>
      </c>
      <c r="C2" s="56">
        <f ca="1">YEAR(TODAY())-YEAR(B2)+IF(TODAY()&gt;=DATE(YEAR(TODAY()),MONTH(B2),DAY(B2)),0,-1)</f>
        <v>50</v>
      </c>
      <c r="E2" s="52">
        <v>158.9</v>
      </c>
      <c r="F2" s="53" t="s">
        <v>39</v>
      </c>
      <c r="G2" s="52">
        <v>55.2</v>
      </c>
      <c r="H2" s="51" t="s">
        <v>41</v>
      </c>
      <c r="I2" s="72">
        <f>ROUND(G3/E3^2,1)</f>
        <v>21.9</v>
      </c>
    </row>
    <row r="3" spans="1:9" x14ac:dyDescent="0.4">
      <c r="E3" s="51">
        <f>E2/100</f>
        <v>1.589</v>
      </c>
      <c r="F3" s="51" t="s">
        <v>40</v>
      </c>
      <c r="G3" s="51">
        <f>G2</f>
        <v>55.2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43999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천연자, ID : H1900255)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17일 13:50:02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310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43999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50</v>
      </c>
      <c r="G12" s="137"/>
      <c r="H12" s="137"/>
      <c r="I12" s="137"/>
      <c r="K12" s="128">
        <f>'개인정보 및 신체계측 입력'!E2</f>
        <v>158.9</v>
      </c>
      <c r="L12" s="129"/>
      <c r="M12" s="122">
        <f>'개인정보 및 신체계측 입력'!G2</f>
        <v>55.2</v>
      </c>
      <c r="N12" s="123"/>
      <c r="O12" s="118" t="s">
        <v>271</v>
      </c>
      <c r="P12" s="112"/>
      <c r="Q12" s="115">
        <f>'개인정보 및 신체계측 입력'!I2</f>
        <v>21.9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천연자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76.22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8.6300000000000008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15.15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14.2</v>
      </c>
      <c r="L72" s="36" t="s">
        <v>53</v>
      </c>
      <c r="M72" s="36">
        <f>ROUND('DRIs DATA'!K8,1)</f>
        <v>3.3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81.900000000000006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149.94999999999999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184.67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113.93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61.26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247.44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128.27000000000001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2020-06-17T06:28:22Z</dcterms:modified>
</cp:coreProperties>
</file>