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<sst xmlns="http://schemas.openxmlformats.org/spreadsheetml/2006/main" count="692" uniqueCount="344">
  <si>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</si>
  <si>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</si>
  <si>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</si>
  <si>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</si>
  <si>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</si>
  <si>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</si>
  <si>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</si>
  <si>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</si>
  <si>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</si>
  <si>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</si>
  <si>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</si>
  <si>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</si>
  <si>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</si>
  <si>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</si>
  <si>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</si>
  <si>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</si>
  <si>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</si>
  <si>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</si>
  <si>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</si>
  <si>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</si>
  <si>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</si>
  <si>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</si>
  <si>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</si>
  <si>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</si>
  <si>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</si>
  <si>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</si>
  <si>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</si>
  <si>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</si>
  <si>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</si>
  <si>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</si>
  <si>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</si>
  <si>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</si>
  <si>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</si>
  <si>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</si>
  <si>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</si>
  <si>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</si>
  <si>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</si>
  <si>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</si>
  <si>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</si>
  <si>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</si>
  <si>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</si>
  <si>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</si>
  <si>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</si>
  <si>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</si>
  <si>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</si>
  <si>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</si>
  <si>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</si>
  <si>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</si>
  <si>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</si>
  <si>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</si>
  <si>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</si>
  <si>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</si>
  <si>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</si>
  <si>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</si>
  <si>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</si>
  <si>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</si>
  <si>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</si>
  <si>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</si>
  <si>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</si>
  <si>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</si>
  <si>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</si>
  <si>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</si>
  <si>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</si>
  <si>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</si>
  <si>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</si>
  <si>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</si>
  <si>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</si>
  <si>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</si>
  <si>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</si>
  <si>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</si>
  <si>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</si>
  <si>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</si>
  <si>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</si>
  <si>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</si>
  <si>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</si>
  <si>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</si>
  <si>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</si>
  <si>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</si>
  <si>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</si>
  <si>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</si>
  <si>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</si>
  <si>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</si>
  <si>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</si>
  <si>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</si>
  <si>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</si>
  <si>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</si>
  <si>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</si>
  <si>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</si>
  <si>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</si>
  <si>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</si>
  <si>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</si>
  <si>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</si>
  <si>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</si>
  <si>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</si>
  <si>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</si>
  <si>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</si>
  <si>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</si>
  <si>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</si>
  <si>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</si>
  <si>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</si>
  <si>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</si>
  <si>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</si>
  <si>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</si>
  <si>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</si>
  <si>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</si>
  <si>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</si>
  <si>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</si>
  <si>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</si>
  <si>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</si>
  <si>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</si>
  <si>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</si>
  <si>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</si>
  <si>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</si>
  <si>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</si>
  <si>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</si>
  <si>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</si>
  <si>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</si>
  <si>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</si>
  <si>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</si>
  <si>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</si>
  <si>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</si>
  <si>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</si>
  <si>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</si>
  <si>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</si>
  <si>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</si>
  <si>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</si>
  <si>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</si>
  <si>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</si>
  <si>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</si>
  <si>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</si>
  <si>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</si>
  <si>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</si>
  <si>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</si>
  <si>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</si>
  <si>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</si>
  <si>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</si>
  <si>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</si>
  <si>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</si>
  <si>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</si>
  <si>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</si>
  <si>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</si>
  <si>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</si>
  <si>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</si>
  <si>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</si>
  <si>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</si>
  <si>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</si>
  <si>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</si>
  <si>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</si>
  <si>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</si>
  <si>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</si>
  <si>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</si>
  <si>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</si>
  <si>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</si>
  <si>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</si>
  <si>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</si>
  <si>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</si>
  <si>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</si>
  <si>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</si>
  <si>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</si>
  <si>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</si>
  <si>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</si>
  <si>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</si>
  <si>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</si>
  <si>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</si>
  <si>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</si>
  <si>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</si>
  <si>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</si>
  <si>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</si>
  <si>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</si>
  <si>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</si>
  <si>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</si>
  <si>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</si>
  <si>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</si>
  <si>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</si>
  <si>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</si>
  <si>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</si>
  <si>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</si>
  <si>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</si>
  <si>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</si>
  <si>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</si>
  <si>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</si>
  <si>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</si>
  <si>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</si>
  <si>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</si>
  <si>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</si>
  <si>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</si>
  <si>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</si>
  <si>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</si>
  <si>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</si>
  <si>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</si>
  <si>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</si>
  <si>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</si>
  <si>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</si>
  <si>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</si>
  <si>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</si>
  <si>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</si>
  <si>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</si>
  <si>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</si>
  <si>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</si>
  <si>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</si>
  <si>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</si>
  <si>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</si>
  <si>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</si>
  <si>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</si>
  <si>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</si>
  <si>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</si>
  <si>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</si>
  <si>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</si>
  <si>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</si>
  <si>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</si>
  <si>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</si>
  <si>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</si>
  <si>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</si>
  <si>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</si>
  <si>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</si>
  <si>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</si>
  <si>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</si>
  <si>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</si>
  <si>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</si>
  <si>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</si>
  <si>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</si>
  <si>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</si>
  <si>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</si>
  <si>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</si>
  <si>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</si>
  <si>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</si>
  <si>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</si>
  <si>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</si>
  <si>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</si>
  <si>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</si>
  <si>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</si>
  <si>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</si>
  <si>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</si>
  <si>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</si>
  <si>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</si>
  <si>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</si>
  <si>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</si>
  <si>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</si>
  <si>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</si>
  <si>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</si>
  <si>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</si>
  <si>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</si>
  <si>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</si>
  <si>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</si>
  <si>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</si>
  <si>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</si>
  <si>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</si>
  <si>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</si>
  <si>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</si>
  <si>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</si>
  <si>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</si>
  <si>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</si>
  <si>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</si>
  <si>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</si>
  <si>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</si>
  <si>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</si>
  <si>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</si>
  <si>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</si>
  <si>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</si>
  <si>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</si>
  <si>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</si>
  <si>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</si>
  <si>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</si>
  <si>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</si>
  <si>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</si>
  <si>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</si>
  <si>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</si>
  <si>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</si>
  <si>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</si>
  <si>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</si>
  <si>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</si>
  <si>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</si>
  <si>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</si>
  <si>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</si>
  <si>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</si>
  <si>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</si>
  <si>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</si>
  <si>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</si>
  <si>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</si>
  <si>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</si>
  <si>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</si>
  <si>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</si>
  <si>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</si>
  <si>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</si>
  <si>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</si>
  <si>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</si>
  <si>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</si>
  <si>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</si>
  <si>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비타민E</t>
    <phoneticPr fontId="1" type="noConversion"/>
  </si>
  <si>
    <t>몰리브덴(ug/일)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</si>
  <si>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</si>
  <si>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</si>
  <si>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</si>
  <si>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이영준, ID : H1900261)</t>
  </si>
  <si>
    <t>출력시각</t>
    <phoneticPr fontId="1" type="noConversion"/>
  </si>
  <si>
    <t>2020년 06월 19일 13:58:21</t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</si>
  <si>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</si>
  <si>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</si>
  <si>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</si>
  <si>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n-6불포화</t>
    <phoneticPr fontId="1" type="noConversion"/>
  </si>
  <si>
    <t>상한섭취량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</si>
  <si>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</si>
  <si>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</si>
  <si>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</si>
  <si>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</si>
  <si>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</si>
  <si>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</si>
  <si>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</si>
  <si>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</si>
  <si>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</si>
  <si>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</si>
  <si>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</si>
  <si>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</si>
  <si>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</si>
  <si>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</si>
  <si>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</si>
  <si>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</si>
  <si>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</si>
  <si>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</si>
  <si>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</si>
  <si>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</si>
  <si>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</si>
  <si>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</si>
  <si>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</si>
  <si>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</si>
  <si>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</si>
  <si>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</si>
  <si>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</si>
  <si>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</si>
  <si>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</si>
  <si>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</si>
  <si>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</si>
  <si>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</si>
  <si>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</si>
  <si>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</si>
  <si>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</si>
  <si>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</si>
  <si>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</si>
  <si>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</si>
  <si>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</si>
  <si>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</si>
  <si>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</si>
  <si>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H1900261</t>
  </si>
  <si>
    <t>이영준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</si>
</sst>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53.680022999999998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45536"/>
        <c:axId val="557845928"/>
      </c:barChart>
      <c:catAx>
        <c:axId val="55784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45928"/>
        <c:crosses val="autoZero"/>
        <c:auto val="1"/>
        <c:lblAlgn val="ctr"/>
        <c:lblOffset val="100"/>
        <c:noMultiLvlLbl val="0"/>
      </c:catAx>
      <c:valAx>
        <c:axId val="557845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4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2.9346093999999998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694240"/>
        <c:axId val="483694632"/>
      </c:barChart>
      <c:catAx>
        <c:axId val="48369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694632"/>
        <c:crosses val="autoZero"/>
        <c:auto val="1"/>
        <c:lblAlgn val="ctr"/>
        <c:lblOffset val="100"/>
        <c:noMultiLvlLbl val="0"/>
      </c:catAx>
      <c:valAx>
        <c:axId val="48369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6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9.4084299999999992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695416"/>
        <c:axId val="483695808"/>
      </c:barChart>
      <c:catAx>
        <c:axId val="48369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695808"/>
        <c:crosses val="autoZero"/>
        <c:auto val="1"/>
        <c:lblAlgn val="ctr"/>
        <c:lblOffset val="100"/>
        <c:noMultiLvlLbl val="0"/>
      </c:catAx>
      <c:valAx>
        <c:axId val="48369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69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1040.2236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696592"/>
        <c:axId val="483696984"/>
      </c:barChart>
      <c:catAx>
        <c:axId val="48369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696984"/>
        <c:crosses val="autoZero"/>
        <c:auto val="1"/>
        <c:lblAlgn val="ctr"/>
        <c:lblOffset val="100"/>
        <c:noMultiLvlLbl val="0"/>
      </c:catAx>
      <c:valAx>
        <c:axId val="48369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69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4553.2420000000002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697768"/>
        <c:axId val="483698160"/>
      </c:barChart>
      <c:catAx>
        <c:axId val="48369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698160"/>
        <c:crosses val="autoZero"/>
        <c:auto val="1"/>
        <c:lblAlgn val="ctr"/>
        <c:lblOffset val="100"/>
        <c:noMultiLvlLbl val="0"/>
      </c:catAx>
      <c:valAx>
        <c:axId val="483698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69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155.19853000000001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698944"/>
        <c:axId val="483699336"/>
      </c:barChart>
      <c:catAx>
        <c:axId val="48369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699336"/>
        <c:crosses val="autoZero"/>
        <c:auto val="1"/>
        <c:lblAlgn val="ctr"/>
        <c:lblOffset val="100"/>
        <c:noMultiLvlLbl val="0"/>
      </c:catAx>
      <c:valAx>
        <c:axId val="48369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69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137.21430000000001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700120"/>
        <c:axId val="483700512"/>
      </c:barChart>
      <c:catAx>
        <c:axId val="48370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700512"/>
        <c:crosses val="autoZero"/>
        <c:auto val="1"/>
        <c:lblAlgn val="ctr"/>
        <c:lblOffset val="100"/>
        <c:noMultiLvlLbl val="0"/>
      </c:catAx>
      <c:valAx>
        <c:axId val="483700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70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9.9019519999999996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701296"/>
        <c:axId val="483701688"/>
      </c:barChart>
      <c:catAx>
        <c:axId val="48370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701688"/>
        <c:crosses val="autoZero"/>
        <c:auto val="1"/>
        <c:lblAlgn val="ctr"/>
        <c:lblOffset val="100"/>
        <c:noMultiLvlLbl val="0"/>
      </c:catAx>
      <c:valAx>
        <c:axId val="483701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70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931.69309999999996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003976"/>
        <c:axId val="410004368"/>
      </c:barChart>
      <c:catAx>
        <c:axId val="41000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04368"/>
        <c:crosses val="autoZero"/>
        <c:auto val="1"/>
        <c:lblAlgn val="ctr"/>
        <c:lblOffset val="100"/>
        <c:noMultiLvlLbl val="0"/>
      </c:catAx>
      <c:valAx>
        <c:axId val="4100043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0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2.4794275000000001E-2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005152"/>
        <c:axId val="410005544"/>
      </c:barChart>
      <c:catAx>
        <c:axId val="41000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05544"/>
        <c:crosses val="autoZero"/>
        <c:auto val="1"/>
        <c:lblAlgn val="ctr"/>
        <c:lblOffset val="100"/>
        <c:noMultiLvlLbl val="0"/>
      </c:catAx>
      <c:valAx>
        <c:axId val="41000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0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4.0148845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006328"/>
        <c:axId val="410006720"/>
      </c:barChart>
      <c:catAx>
        <c:axId val="41000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06720"/>
        <c:crosses val="autoZero"/>
        <c:auto val="1"/>
        <c:lblAlgn val="ctr"/>
        <c:lblOffset val="100"/>
        <c:noMultiLvlLbl val="0"/>
      </c:catAx>
      <c:valAx>
        <c:axId val="410006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0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35.292439999999999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46712"/>
        <c:axId val="557847104"/>
      </c:barChart>
      <c:catAx>
        <c:axId val="55784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47104"/>
        <c:crosses val="autoZero"/>
        <c:auto val="1"/>
        <c:lblAlgn val="ctr"/>
        <c:lblOffset val="100"/>
        <c:noMultiLvlLbl val="0"/>
      </c:catAx>
      <c:valAx>
        <c:axId val="557847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4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74.201980000000006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007896"/>
        <c:axId val="410008288"/>
      </c:barChart>
      <c:catAx>
        <c:axId val="41000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08288"/>
        <c:crosses val="autoZero"/>
        <c:auto val="1"/>
        <c:lblAlgn val="ctr"/>
        <c:lblOffset val="100"/>
        <c:noMultiLvlLbl val="0"/>
      </c:catAx>
      <c:valAx>
        <c:axId val="41000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0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54.026721999999999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008680"/>
        <c:axId val="410009072"/>
      </c:barChart>
      <c:catAx>
        <c:axId val="41000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09072"/>
        <c:crosses val="autoZero"/>
        <c:auto val="1"/>
        <c:lblAlgn val="ctr"/>
        <c:lblOffset val="100"/>
        <c:noMultiLvlLbl val="0"/>
      </c:catAx>
      <c:valAx>
        <c:axId val="410009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0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8.5410000000000004</c:v>
                </c:pt>
                <c:pt idx="1">
                  <c:v>5.7779999999999996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0009856"/>
        <c:axId val="410010248"/>
      </c:barChart>
      <c:catAx>
        <c:axId val="41000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10248"/>
        <c:crosses val="autoZero"/>
        <c:auto val="1"/>
        <c:lblAlgn val="ctr"/>
        <c:lblOffset val="100"/>
        <c:noMultiLvlLbl val="0"/>
      </c:catAx>
      <c:valAx>
        <c:axId val="41001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0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6.4273069999999999</c:v>
                </c:pt>
                <c:pt idx="1">
                  <c:v>6.6048910000000003</c:v>
                </c:pt>
                <c:pt idx="2">
                  <c:v>6.1722155000000001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543.37616000000003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495000"/>
        <c:axId val="413495392"/>
      </c:barChart>
      <c:catAx>
        <c:axId val="41349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495392"/>
        <c:crosses val="autoZero"/>
        <c:auto val="1"/>
        <c:lblAlgn val="ctr"/>
        <c:lblOffset val="100"/>
        <c:noMultiLvlLbl val="0"/>
      </c:catAx>
      <c:valAx>
        <c:axId val="413495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49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17.383838999999998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496176"/>
        <c:axId val="413496568"/>
      </c:barChart>
      <c:catAx>
        <c:axId val="41349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496568"/>
        <c:crosses val="autoZero"/>
        <c:auto val="1"/>
        <c:lblAlgn val="ctr"/>
        <c:lblOffset val="100"/>
        <c:noMultiLvlLbl val="0"/>
      </c:catAx>
      <c:valAx>
        <c:axId val="41349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49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83.084000000000003</c:v>
                </c:pt>
                <c:pt idx="1">
                  <c:v>4.992</c:v>
                </c:pt>
                <c:pt idx="2">
                  <c:v>11.923999999999999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3497352"/>
        <c:axId val="413497744"/>
      </c:barChart>
      <c:catAx>
        <c:axId val="41349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497744"/>
        <c:crosses val="autoZero"/>
        <c:auto val="1"/>
        <c:lblAlgn val="ctr"/>
        <c:lblOffset val="100"/>
        <c:noMultiLvlLbl val="0"/>
      </c:catAx>
      <c:valAx>
        <c:axId val="41349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49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2130.1107999999999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498528"/>
        <c:axId val="413498920"/>
      </c:barChart>
      <c:catAx>
        <c:axId val="41349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498920"/>
        <c:crosses val="autoZero"/>
        <c:auto val="1"/>
        <c:lblAlgn val="ctr"/>
        <c:lblOffset val="100"/>
        <c:noMultiLvlLbl val="0"/>
      </c:catAx>
      <c:valAx>
        <c:axId val="413498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49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229.50622999999999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499704"/>
        <c:axId val="413500096"/>
      </c:barChart>
      <c:catAx>
        <c:axId val="41349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500096"/>
        <c:crosses val="autoZero"/>
        <c:auto val="1"/>
        <c:lblAlgn val="ctr"/>
        <c:lblOffset val="100"/>
        <c:noMultiLvlLbl val="0"/>
      </c:catAx>
      <c:valAx>
        <c:axId val="413500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49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453.64407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500880"/>
        <c:axId val="413501272"/>
      </c:barChart>
      <c:catAx>
        <c:axId val="4135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501272"/>
        <c:crosses val="autoZero"/>
        <c:auto val="1"/>
        <c:lblAlgn val="ctr"/>
        <c:lblOffset val="100"/>
        <c:noMultiLvlLbl val="0"/>
      </c:catAx>
      <c:valAx>
        <c:axId val="41350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50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1.239876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78912"/>
        <c:axId val="410643152"/>
      </c:barChart>
      <c:catAx>
        <c:axId val="5605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643152"/>
        <c:crosses val="autoZero"/>
        <c:auto val="1"/>
        <c:lblAlgn val="ctr"/>
        <c:lblOffset val="100"/>
        <c:noMultiLvlLbl val="0"/>
      </c:catAx>
      <c:valAx>
        <c:axId val="410643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7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6520.2905000000001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502056"/>
        <c:axId val="413502448"/>
      </c:barChart>
      <c:catAx>
        <c:axId val="41350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502448"/>
        <c:crosses val="autoZero"/>
        <c:auto val="1"/>
        <c:lblAlgn val="ctr"/>
        <c:lblOffset val="100"/>
        <c:noMultiLvlLbl val="0"/>
      </c:catAx>
      <c:valAx>
        <c:axId val="41350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50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15.3053255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188952"/>
        <c:axId val="411189344"/>
      </c:barChart>
      <c:catAx>
        <c:axId val="41118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189344"/>
        <c:crosses val="autoZero"/>
        <c:auto val="1"/>
        <c:lblAlgn val="ctr"/>
        <c:lblOffset val="100"/>
        <c:noMultiLvlLbl val="0"/>
      </c:catAx>
      <c:valAx>
        <c:axId val="41118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18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1.8879497999999999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190128"/>
        <c:axId val="411190520"/>
      </c:barChart>
      <c:catAx>
        <c:axId val="41119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190520"/>
        <c:crosses val="autoZero"/>
        <c:auto val="1"/>
        <c:lblAlgn val="ctr"/>
        <c:lblOffset val="100"/>
        <c:noMultiLvlLbl val="0"/>
      </c:catAx>
      <c:valAx>
        <c:axId val="41119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19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323.90363000000002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643936"/>
        <c:axId val="410644328"/>
      </c:barChart>
      <c:catAx>
        <c:axId val="41064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644328"/>
        <c:crosses val="autoZero"/>
        <c:auto val="1"/>
        <c:lblAlgn val="ctr"/>
        <c:lblOffset val="100"/>
        <c:noMultiLvlLbl val="0"/>
      </c:catAx>
      <c:valAx>
        <c:axId val="41064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64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1.3400767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645112"/>
        <c:axId val="410645504"/>
      </c:barChart>
      <c:catAx>
        <c:axId val="410645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645504"/>
        <c:crosses val="autoZero"/>
        <c:auto val="1"/>
        <c:lblAlgn val="ctr"/>
        <c:lblOffset val="100"/>
        <c:noMultiLvlLbl val="0"/>
      </c:catAx>
      <c:valAx>
        <c:axId val="410645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64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15.503322000000001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646288"/>
        <c:axId val="410646680"/>
      </c:barChart>
      <c:catAx>
        <c:axId val="41064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646680"/>
        <c:crosses val="autoZero"/>
        <c:auto val="1"/>
        <c:lblAlgn val="ctr"/>
        <c:lblOffset val="100"/>
        <c:noMultiLvlLbl val="0"/>
      </c:catAx>
      <c:valAx>
        <c:axId val="41064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64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1.8879497999999999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647464"/>
        <c:axId val="410647856"/>
      </c:barChart>
      <c:catAx>
        <c:axId val="41064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647856"/>
        <c:crosses val="autoZero"/>
        <c:auto val="1"/>
        <c:lblAlgn val="ctr"/>
        <c:lblOffset val="100"/>
        <c:noMultiLvlLbl val="0"/>
      </c:catAx>
      <c:valAx>
        <c:axId val="41064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64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653.07476999999994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648640"/>
        <c:axId val="410649032"/>
      </c:barChart>
      <c:catAx>
        <c:axId val="41064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649032"/>
        <c:crosses val="autoZero"/>
        <c:auto val="1"/>
        <c:lblAlgn val="ctr"/>
        <c:lblOffset val="100"/>
        <c:noMultiLvlLbl val="0"/>
      </c:catAx>
      <c:valAx>
        <c:axId val="410649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64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3.5710790000000001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649816"/>
        <c:axId val="410650208"/>
      </c:barChart>
      <c:catAx>
        <c:axId val="41064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650208"/>
        <c:crosses val="autoZero"/>
        <c:auto val="1"/>
        <c:lblAlgn val="ctr"/>
        <c:lblOffset val="100"/>
        <c:noMultiLvlLbl val="0"/>
      </c:catAx>
      <c:valAx>
        <c:axId val="41065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64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이영준, ID : H1900261)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19일 13:58:21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2400</v>
      </c>
      <c r="C6" s="59">
        <f>'DRIs DATA 입력'!C6</f>
        <v>2130.1107999999999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53.680022999999998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35.292439999999999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83.084000000000003</v>
      </c>
      <c r="G8" s="59">
        <f>'DRIs DATA 입력'!G8</f>
        <v>4.992</v>
      </c>
      <c r="H8" s="59">
        <f>'DRIs DATA 입력'!H8</f>
        <v>11.923999999999999</v>
      </c>
      <c r="I8" s="46"/>
      <c r="J8" s="59" t="s">
        <v>216</v>
      </c>
      <c r="K8" s="59">
        <f>'DRIs DATA 입력'!K8</f>
        <v>8.5410000000000004</v>
      </c>
      <c r="L8" s="59">
        <f>'DRIs DATA 입력'!L8</f>
        <v>5.7779999999999996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543.37616000000003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17.383838999999998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1.239876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323.90363000000002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229.50622999999999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1.7662439000000001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1.3400767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15.503322000000001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1.8879497999999999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653.07476999999994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3.5710790000000001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2.9346093999999998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9.4084299999999992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453.64407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1040.2236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6520.2905000000001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4553.2420000000002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155.19853000000001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137.21430000000001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15.3053255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9.9019519999999996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931.69309999999996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2.4794275000000001E-2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4.0148845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74.201980000000006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54.026721999999999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9" sqref="D9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292</v>
      </c>
      <c r="B1" s="61" t="s">
        <v>293</v>
      </c>
      <c r="G1" s="62" t="s">
        <v>294</v>
      </c>
      <c r="H1" s="61" t="s">
        <v>295</v>
      </c>
    </row>
    <row r="3" spans="1:27" x14ac:dyDescent="0.4">
      <c r="A3" s="71" t="s">
        <v>275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276</v>
      </c>
      <c r="B4" s="69"/>
      <c r="C4" s="69"/>
      <c r="E4" s="66" t="s">
        <v>296</v>
      </c>
      <c r="F4" s="67"/>
      <c r="G4" s="67"/>
      <c r="H4" s="68"/>
      <c r="J4" s="66" t="s">
        <v>277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278</v>
      </c>
      <c r="V4" s="69"/>
      <c r="W4" s="69"/>
      <c r="X4" s="69"/>
      <c r="Y4" s="69"/>
      <c r="Z4" s="69"/>
    </row>
    <row r="5" spans="1:27" x14ac:dyDescent="0.4">
      <c r="A5" s="65"/>
      <c r="B5" s="65" t="s">
        <v>297</v>
      </c>
      <c r="C5" s="65" t="s">
        <v>298</v>
      </c>
      <c r="E5" s="65"/>
      <c r="F5" s="65" t="s">
        <v>50</v>
      </c>
      <c r="G5" s="65" t="s">
        <v>279</v>
      </c>
      <c r="H5" s="65" t="s">
        <v>46</v>
      </c>
      <c r="J5" s="65"/>
      <c r="K5" s="65" t="s">
        <v>280</v>
      </c>
      <c r="L5" s="65" t="s">
        <v>299</v>
      </c>
      <c r="N5" s="65"/>
      <c r="O5" s="65" t="s">
        <v>281</v>
      </c>
      <c r="P5" s="65" t="s">
        <v>282</v>
      </c>
      <c r="Q5" s="65" t="s">
        <v>283</v>
      </c>
      <c r="R5" s="65" t="s">
        <v>300</v>
      </c>
      <c r="S5" s="65" t="s">
        <v>298</v>
      </c>
      <c r="U5" s="65"/>
      <c r="V5" s="65" t="s">
        <v>281</v>
      </c>
      <c r="W5" s="65" t="s">
        <v>282</v>
      </c>
      <c r="X5" s="65" t="s">
        <v>283</v>
      </c>
      <c r="Y5" s="65" t="s">
        <v>300</v>
      </c>
      <c r="Z5" s="65" t="s">
        <v>298</v>
      </c>
    </row>
    <row r="6" spans="1:27" x14ac:dyDescent="0.4">
      <c r="A6" s="65" t="s">
        <v>276</v>
      </c>
      <c r="B6" s="65">
        <v>2400</v>
      </c>
      <c r="C6" s="65">
        <v>2130.1107999999999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285</v>
      </c>
      <c r="O6" s="65">
        <v>50</v>
      </c>
      <c r="P6" s="65">
        <v>60</v>
      </c>
      <c r="Q6" s="65">
        <v>0</v>
      </c>
      <c r="R6" s="65">
        <v>0</v>
      </c>
      <c r="S6" s="65">
        <v>53.680022999999998</v>
      </c>
      <c r="U6" s="65" t="s">
        <v>286</v>
      </c>
      <c r="V6" s="65">
        <v>0</v>
      </c>
      <c r="W6" s="65">
        <v>0</v>
      </c>
      <c r="X6" s="65">
        <v>25</v>
      </c>
      <c r="Y6" s="65">
        <v>0</v>
      </c>
      <c r="Z6" s="65">
        <v>35.292439999999999</v>
      </c>
    </row>
    <row r="7" spans="1:27" x14ac:dyDescent="0.4">
      <c r="E7" s="65" t="s">
        <v>301</v>
      </c>
      <c r="F7" s="65">
        <v>65</v>
      </c>
      <c r="G7" s="65">
        <v>30</v>
      </c>
      <c r="H7" s="65">
        <v>20</v>
      </c>
      <c r="J7" s="65" t="s">
        <v>301</v>
      </c>
      <c r="K7" s="65">
        <v>1</v>
      </c>
      <c r="L7" s="65">
        <v>10</v>
      </c>
    </row>
    <row r="8" spans="1:27" x14ac:dyDescent="0.4">
      <c r="E8" s="65" t="s">
        <v>302</v>
      </c>
      <c r="F8" s="65">
        <v>83.084000000000003</v>
      </c>
      <c r="G8" s="65">
        <v>4.992</v>
      </c>
      <c r="H8" s="65">
        <v>11.923999999999999</v>
      </c>
      <c r="J8" s="65" t="s">
        <v>302</v>
      </c>
      <c r="K8" s="65">
        <v>8.5410000000000004</v>
      </c>
      <c r="L8" s="65">
        <v>5.7779999999999996</v>
      </c>
    </row>
    <row r="13" spans="1:27" x14ac:dyDescent="0.4">
      <c r="A13" s="70" t="s">
        <v>287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303</v>
      </c>
      <c r="B14" s="69"/>
      <c r="C14" s="69"/>
      <c r="D14" s="69"/>
      <c r="E14" s="69"/>
      <c r="F14" s="69"/>
      <c r="H14" s="69" t="s">
        <v>288</v>
      </c>
      <c r="I14" s="69"/>
      <c r="J14" s="69"/>
      <c r="K14" s="69"/>
      <c r="L14" s="69"/>
      <c r="M14" s="69"/>
      <c r="O14" s="69" t="s">
        <v>304</v>
      </c>
      <c r="P14" s="69"/>
      <c r="Q14" s="69"/>
      <c r="R14" s="69"/>
      <c r="S14" s="69"/>
      <c r="T14" s="69"/>
      <c r="V14" s="69" t="s">
        <v>305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281</v>
      </c>
      <c r="C15" s="65" t="s">
        <v>282</v>
      </c>
      <c r="D15" s="65" t="s">
        <v>283</v>
      </c>
      <c r="E15" s="65" t="s">
        <v>300</v>
      </c>
      <c r="F15" s="65" t="s">
        <v>298</v>
      </c>
      <c r="H15" s="65"/>
      <c r="I15" s="65" t="s">
        <v>281</v>
      </c>
      <c r="J15" s="65" t="s">
        <v>282</v>
      </c>
      <c r="K15" s="65" t="s">
        <v>283</v>
      </c>
      <c r="L15" s="65" t="s">
        <v>300</v>
      </c>
      <c r="M15" s="65" t="s">
        <v>298</v>
      </c>
      <c r="O15" s="65"/>
      <c r="P15" s="65" t="s">
        <v>281</v>
      </c>
      <c r="Q15" s="65" t="s">
        <v>282</v>
      </c>
      <c r="R15" s="65" t="s">
        <v>283</v>
      </c>
      <c r="S15" s="65" t="s">
        <v>300</v>
      </c>
      <c r="T15" s="65" t="s">
        <v>298</v>
      </c>
      <c r="V15" s="65"/>
      <c r="W15" s="65" t="s">
        <v>281</v>
      </c>
      <c r="X15" s="65" t="s">
        <v>282</v>
      </c>
      <c r="Y15" s="65" t="s">
        <v>283</v>
      </c>
      <c r="Z15" s="65" t="s">
        <v>300</v>
      </c>
      <c r="AA15" s="65" t="s">
        <v>298</v>
      </c>
    </row>
    <row r="16" spans="1:27" x14ac:dyDescent="0.4">
      <c r="A16" s="65" t="s">
        <v>306</v>
      </c>
      <c r="B16" s="65">
        <v>550</v>
      </c>
      <c r="C16" s="65">
        <v>750</v>
      </c>
      <c r="D16" s="65">
        <v>0</v>
      </c>
      <c r="E16" s="65">
        <v>3000</v>
      </c>
      <c r="F16" s="65">
        <v>543.37616000000003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17.383838999999998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1.239876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323.90363000000002</v>
      </c>
    </row>
    <row r="23" spans="1:62" x14ac:dyDescent="0.4">
      <c r="A23" s="70" t="s">
        <v>307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308</v>
      </c>
      <c r="B24" s="69"/>
      <c r="C24" s="69"/>
      <c r="D24" s="69"/>
      <c r="E24" s="69"/>
      <c r="F24" s="69"/>
      <c r="H24" s="69" t="s">
        <v>309</v>
      </c>
      <c r="I24" s="69"/>
      <c r="J24" s="69"/>
      <c r="K24" s="69"/>
      <c r="L24" s="69"/>
      <c r="M24" s="69"/>
      <c r="O24" s="69" t="s">
        <v>310</v>
      </c>
      <c r="P24" s="69"/>
      <c r="Q24" s="69"/>
      <c r="R24" s="69"/>
      <c r="S24" s="69"/>
      <c r="T24" s="69"/>
      <c r="V24" s="69" t="s">
        <v>311</v>
      </c>
      <c r="W24" s="69"/>
      <c r="X24" s="69"/>
      <c r="Y24" s="69"/>
      <c r="Z24" s="69"/>
      <c r="AA24" s="69"/>
      <c r="AC24" s="69" t="s">
        <v>312</v>
      </c>
      <c r="AD24" s="69"/>
      <c r="AE24" s="69"/>
      <c r="AF24" s="69"/>
      <c r="AG24" s="69"/>
      <c r="AH24" s="69"/>
      <c r="AJ24" s="69" t="s">
        <v>313</v>
      </c>
      <c r="AK24" s="69"/>
      <c r="AL24" s="69"/>
      <c r="AM24" s="69"/>
      <c r="AN24" s="69"/>
      <c r="AO24" s="69"/>
      <c r="AQ24" s="69" t="s">
        <v>314</v>
      </c>
      <c r="AR24" s="69"/>
      <c r="AS24" s="69"/>
      <c r="AT24" s="69"/>
      <c r="AU24" s="69"/>
      <c r="AV24" s="69"/>
      <c r="AX24" s="69" t="s">
        <v>315</v>
      </c>
      <c r="AY24" s="69"/>
      <c r="AZ24" s="69"/>
      <c r="BA24" s="69"/>
      <c r="BB24" s="69"/>
      <c r="BC24" s="69"/>
      <c r="BE24" s="69" t="s">
        <v>316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317</v>
      </c>
      <c r="C25" s="65" t="s">
        <v>318</v>
      </c>
      <c r="D25" s="65" t="s">
        <v>319</v>
      </c>
      <c r="E25" s="65" t="s">
        <v>320</v>
      </c>
      <c r="F25" s="65" t="s">
        <v>321</v>
      </c>
      <c r="H25" s="65"/>
      <c r="I25" s="65" t="s">
        <v>317</v>
      </c>
      <c r="J25" s="65" t="s">
        <v>318</v>
      </c>
      <c r="K25" s="65" t="s">
        <v>319</v>
      </c>
      <c r="L25" s="65" t="s">
        <v>320</v>
      </c>
      <c r="M25" s="65" t="s">
        <v>321</v>
      </c>
      <c r="O25" s="65"/>
      <c r="P25" s="65" t="s">
        <v>317</v>
      </c>
      <c r="Q25" s="65" t="s">
        <v>318</v>
      </c>
      <c r="R25" s="65" t="s">
        <v>319</v>
      </c>
      <c r="S25" s="65" t="s">
        <v>320</v>
      </c>
      <c r="T25" s="65" t="s">
        <v>321</v>
      </c>
      <c r="V25" s="65"/>
      <c r="W25" s="65" t="s">
        <v>317</v>
      </c>
      <c r="X25" s="65" t="s">
        <v>318</v>
      </c>
      <c r="Y25" s="65" t="s">
        <v>319</v>
      </c>
      <c r="Z25" s="65" t="s">
        <v>320</v>
      </c>
      <c r="AA25" s="65" t="s">
        <v>321</v>
      </c>
      <c r="AC25" s="65"/>
      <c r="AD25" s="65" t="s">
        <v>317</v>
      </c>
      <c r="AE25" s="65" t="s">
        <v>318</v>
      </c>
      <c r="AF25" s="65" t="s">
        <v>319</v>
      </c>
      <c r="AG25" s="65" t="s">
        <v>320</v>
      </c>
      <c r="AH25" s="65" t="s">
        <v>321</v>
      </c>
      <c r="AJ25" s="65"/>
      <c r="AK25" s="65" t="s">
        <v>317</v>
      </c>
      <c r="AL25" s="65" t="s">
        <v>318</v>
      </c>
      <c r="AM25" s="65" t="s">
        <v>319</v>
      </c>
      <c r="AN25" s="65" t="s">
        <v>320</v>
      </c>
      <c r="AO25" s="65" t="s">
        <v>321</v>
      </c>
      <c r="AQ25" s="65"/>
      <c r="AR25" s="65" t="s">
        <v>317</v>
      </c>
      <c r="AS25" s="65" t="s">
        <v>318</v>
      </c>
      <c r="AT25" s="65" t="s">
        <v>319</v>
      </c>
      <c r="AU25" s="65" t="s">
        <v>320</v>
      </c>
      <c r="AV25" s="65" t="s">
        <v>321</v>
      </c>
      <c r="AX25" s="65"/>
      <c r="AY25" s="65" t="s">
        <v>317</v>
      </c>
      <c r="AZ25" s="65" t="s">
        <v>318</v>
      </c>
      <c r="BA25" s="65" t="s">
        <v>319</v>
      </c>
      <c r="BB25" s="65" t="s">
        <v>320</v>
      </c>
      <c r="BC25" s="65" t="s">
        <v>321</v>
      </c>
      <c r="BE25" s="65"/>
      <c r="BF25" s="65" t="s">
        <v>317</v>
      </c>
      <c r="BG25" s="65" t="s">
        <v>318</v>
      </c>
      <c r="BH25" s="65" t="s">
        <v>319</v>
      </c>
      <c r="BI25" s="65" t="s">
        <v>320</v>
      </c>
      <c r="BJ25" s="65" t="s">
        <v>321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229.50622999999999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1.7662439000000001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1.3400767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15.503322000000001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1.8879497999999999</v>
      </c>
      <c r="AJ26" s="65" t="s">
        <v>322</v>
      </c>
      <c r="AK26" s="65">
        <v>320</v>
      </c>
      <c r="AL26" s="65">
        <v>400</v>
      </c>
      <c r="AM26" s="65">
        <v>0</v>
      </c>
      <c r="AN26" s="65">
        <v>1000</v>
      </c>
      <c r="AO26" s="65">
        <v>653.07476999999994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3.5710790000000001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2.9346093999999998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9.4084299999999992</v>
      </c>
    </row>
    <row r="33" spans="1:68" x14ac:dyDescent="0.4">
      <c r="A33" s="70" t="s">
        <v>323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324</v>
      </c>
      <c r="B34" s="69"/>
      <c r="C34" s="69"/>
      <c r="D34" s="69"/>
      <c r="E34" s="69"/>
      <c r="F34" s="69"/>
      <c r="H34" s="69" t="s">
        <v>325</v>
      </c>
      <c r="I34" s="69"/>
      <c r="J34" s="69"/>
      <c r="K34" s="69"/>
      <c r="L34" s="69"/>
      <c r="M34" s="69"/>
      <c r="O34" s="69" t="s">
        <v>326</v>
      </c>
      <c r="P34" s="69"/>
      <c r="Q34" s="69"/>
      <c r="R34" s="69"/>
      <c r="S34" s="69"/>
      <c r="T34" s="69"/>
      <c r="V34" s="69" t="s">
        <v>327</v>
      </c>
      <c r="W34" s="69"/>
      <c r="X34" s="69"/>
      <c r="Y34" s="69"/>
      <c r="Z34" s="69"/>
      <c r="AA34" s="69"/>
      <c r="AC34" s="69" t="s">
        <v>328</v>
      </c>
      <c r="AD34" s="69"/>
      <c r="AE34" s="69"/>
      <c r="AF34" s="69"/>
      <c r="AG34" s="69"/>
      <c r="AH34" s="69"/>
      <c r="AJ34" s="69" t="s">
        <v>329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317</v>
      </c>
      <c r="C35" s="65" t="s">
        <v>318</v>
      </c>
      <c r="D35" s="65" t="s">
        <v>319</v>
      </c>
      <c r="E35" s="65" t="s">
        <v>320</v>
      </c>
      <c r="F35" s="65" t="s">
        <v>321</v>
      </c>
      <c r="H35" s="65"/>
      <c r="I35" s="65" t="s">
        <v>317</v>
      </c>
      <c r="J35" s="65" t="s">
        <v>318</v>
      </c>
      <c r="K35" s="65" t="s">
        <v>319</v>
      </c>
      <c r="L35" s="65" t="s">
        <v>320</v>
      </c>
      <c r="M35" s="65" t="s">
        <v>321</v>
      </c>
      <c r="O35" s="65"/>
      <c r="P35" s="65" t="s">
        <v>317</v>
      </c>
      <c r="Q35" s="65" t="s">
        <v>318</v>
      </c>
      <c r="R35" s="65" t="s">
        <v>319</v>
      </c>
      <c r="S35" s="65" t="s">
        <v>320</v>
      </c>
      <c r="T35" s="65" t="s">
        <v>321</v>
      </c>
      <c r="V35" s="65"/>
      <c r="W35" s="65" t="s">
        <v>317</v>
      </c>
      <c r="X35" s="65" t="s">
        <v>318</v>
      </c>
      <c r="Y35" s="65" t="s">
        <v>319</v>
      </c>
      <c r="Z35" s="65" t="s">
        <v>320</v>
      </c>
      <c r="AA35" s="65" t="s">
        <v>321</v>
      </c>
      <c r="AC35" s="65"/>
      <c r="AD35" s="65" t="s">
        <v>317</v>
      </c>
      <c r="AE35" s="65" t="s">
        <v>318</v>
      </c>
      <c r="AF35" s="65" t="s">
        <v>319</v>
      </c>
      <c r="AG35" s="65" t="s">
        <v>320</v>
      </c>
      <c r="AH35" s="65" t="s">
        <v>321</v>
      </c>
      <c r="AJ35" s="65"/>
      <c r="AK35" s="65" t="s">
        <v>317</v>
      </c>
      <c r="AL35" s="65" t="s">
        <v>318</v>
      </c>
      <c r="AM35" s="65" t="s">
        <v>319</v>
      </c>
      <c r="AN35" s="65" t="s">
        <v>320</v>
      </c>
      <c r="AO35" s="65" t="s">
        <v>321</v>
      </c>
    </row>
    <row r="36" spans="1:68" x14ac:dyDescent="0.4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453.64407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1040.2236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6520.2905000000001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4553.2420000000002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155.19853000000001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137.21430000000001</v>
      </c>
    </row>
    <row r="43" spans="1:68" x14ac:dyDescent="0.4">
      <c r="A43" s="70" t="s">
        <v>330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331</v>
      </c>
      <c r="B44" s="69"/>
      <c r="C44" s="69"/>
      <c r="D44" s="69"/>
      <c r="E44" s="69"/>
      <c r="F44" s="69"/>
      <c r="H44" s="69" t="s">
        <v>332</v>
      </c>
      <c r="I44" s="69"/>
      <c r="J44" s="69"/>
      <c r="K44" s="69"/>
      <c r="L44" s="69"/>
      <c r="M44" s="69"/>
      <c r="O44" s="69" t="s">
        <v>333</v>
      </c>
      <c r="P44" s="69"/>
      <c r="Q44" s="69"/>
      <c r="R44" s="69"/>
      <c r="S44" s="69"/>
      <c r="T44" s="69"/>
      <c r="V44" s="69" t="s">
        <v>334</v>
      </c>
      <c r="W44" s="69"/>
      <c r="X44" s="69"/>
      <c r="Y44" s="69"/>
      <c r="Z44" s="69"/>
      <c r="AA44" s="69"/>
      <c r="AC44" s="69" t="s">
        <v>335</v>
      </c>
      <c r="AD44" s="69"/>
      <c r="AE44" s="69"/>
      <c r="AF44" s="69"/>
      <c r="AG44" s="69"/>
      <c r="AH44" s="69"/>
      <c r="AJ44" s="69" t="s">
        <v>336</v>
      </c>
      <c r="AK44" s="69"/>
      <c r="AL44" s="69"/>
      <c r="AM44" s="69"/>
      <c r="AN44" s="69"/>
      <c r="AO44" s="69"/>
      <c r="AQ44" s="69" t="s">
        <v>337</v>
      </c>
      <c r="AR44" s="69"/>
      <c r="AS44" s="69"/>
      <c r="AT44" s="69"/>
      <c r="AU44" s="69"/>
      <c r="AV44" s="69"/>
      <c r="AX44" s="69" t="s">
        <v>338</v>
      </c>
      <c r="AY44" s="69"/>
      <c r="AZ44" s="69"/>
      <c r="BA44" s="69"/>
      <c r="BB44" s="69"/>
      <c r="BC44" s="69"/>
      <c r="BE44" s="69" t="s">
        <v>339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317</v>
      </c>
      <c r="C45" s="65" t="s">
        <v>318</v>
      </c>
      <c r="D45" s="65" t="s">
        <v>319</v>
      </c>
      <c r="E45" s="65" t="s">
        <v>320</v>
      </c>
      <c r="F45" s="65" t="s">
        <v>321</v>
      </c>
      <c r="H45" s="65"/>
      <c r="I45" s="65" t="s">
        <v>317</v>
      </c>
      <c r="J45" s="65" t="s">
        <v>318</v>
      </c>
      <c r="K45" s="65" t="s">
        <v>319</v>
      </c>
      <c r="L45" s="65" t="s">
        <v>320</v>
      </c>
      <c r="M45" s="65" t="s">
        <v>321</v>
      </c>
      <c r="O45" s="65"/>
      <c r="P45" s="65" t="s">
        <v>317</v>
      </c>
      <c r="Q45" s="65" t="s">
        <v>318</v>
      </c>
      <c r="R45" s="65" t="s">
        <v>319</v>
      </c>
      <c r="S45" s="65" t="s">
        <v>320</v>
      </c>
      <c r="T45" s="65" t="s">
        <v>321</v>
      </c>
      <c r="V45" s="65"/>
      <c r="W45" s="65" t="s">
        <v>317</v>
      </c>
      <c r="X45" s="65" t="s">
        <v>318</v>
      </c>
      <c r="Y45" s="65" t="s">
        <v>319</v>
      </c>
      <c r="Z45" s="65" t="s">
        <v>320</v>
      </c>
      <c r="AA45" s="65" t="s">
        <v>321</v>
      </c>
      <c r="AC45" s="65"/>
      <c r="AD45" s="65" t="s">
        <v>317</v>
      </c>
      <c r="AE45" s="65" t="s">
        <v>318</v>
      </c>
      <c r="AF45" s="65" t="s">
        <v>319</v>
      </c>
      <c r="AG45" s="65" t="s">
        <v>320</v>
      </c>
      <c r="AH45" s="65" t="s">
        <v>321</v>
      </c>
      <c r="AJ45" s="65"/>
      <c r="AK45" s="65" t="s">
        <v>317</v>
      </c>
      <c r="AL45" s="65" t="s">
        <v>318</v>
      </c>
      <c r="AM45" s="65" t="s">
        <v>319</v>
      </c>
      <c r="AN45" s="65" t="s">
        <v>320</v>
      </c>
      <c r="AO45" s="65" t="s">
        <v>321</v>
      </c>
      <c r="AQ45" s="65"/>
      <c r="AR45" s="65" t="s">
        <v>317</v>
      </c>
      <c r="AS45" s="65" t="s">
        <v>318</v>
      </c>
      <c r="AT45" s="65" t="s">
        <v>319</v>
      </c>
      <c r="AU45" s="65" t="s">
        <v>320</v>
      </c>
      <c r="AV45" s="65" t="s">
        <v>321</v>
      </c>
      <c r="AX45" s="65"/>
      <c r="AY45" s="65" t="s">
        <v>317</v>
      </c>
      <c r="AZ45" s="65" t="s">
        <v>318</v>
      </c>
      <c r="BA45" s="65" t="s">
        <v>319</v>
      </c>
      <c r="BB45" s="65" t="s">
        <v>320</v>
      </c>
      <c r="BC45" s="65" t="s">
        <v>321</v>
      </c>
      <c r="BE45" s="65"/>
      <c r="BF45" s="65" t="s">
        <v>317</v>
      </c>
      <c r="BG45" s="65" t="s">
        <v>318</v>
      </c>
      <c r="BH45" s="65" t="s">
        <v>319</v>
      </c>
      <c r="BI45" s="65" t="s">
        <v>320</v>
      </c>
      <c r="BJ45" s="65" t="s">
        <v>321</v>
      </c>
    </row>
    <row r="46" spans="1:68" x14ac:dyDescent="0.4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15.3053255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9.9019519999999996</v>
      </c>
      <c r="O46" s="65" t="s">
        <v>340</v>
      </c>
      <c r="P46" s="65">
        <v>600</v>
      </c>
      <c r="Q46" s="65">
        <v>800</v>
      </c>
      <c r="R46" s="65">
        <v>0</v>
      </c>
      <c r="S46" s="65">
        <v>10000</v>
      </c>
      <c r="T46" s="65">
        <v>931.69309999999996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2.4794275000000001E-2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4.0148845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74.201980000000006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54.026721999999999</v>
      </c>
      <c r="AX46" s="65" t="s">
        <v>289</v>
      </c>
      <c r="AY46" s="65"/>
      <c r="AZ46" s="65"/>
      <c r="BA46" s="65"/>
      <c r="BB46" s="65"/>
      <c r="BC46" s="65"/>
      <c r="BE46" s="65" t="s">
        <v>341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7" sqref="G17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342</v>
      </c>
      <c r="B2" s="61" t="s">
        <v>343</v>
      </c>
      <c r="C2" s="61" t="s">
        <v>290</v>
      </c>
      <c r="D2" s="61">
        <v>47</v>
      </c>
      <c r="E2" s="61">
        <v>2130.1107999999999</v>
      </c>
      <c r="F2" s="61">
        <v>374.04745000000003</v>
      </c>
      <c r="G2" s="61">
        <v>22.474115000000001</v>
      </c>
      <c r="H2" s="61">
        <v>11.836964999999999</v>
      </c>
      <c r="I2" s="61">
        <v>10.637150999999999</v>
      </c>
      <c r="J2" s="61">
        <v>53.680022999999998</v>
      </c>
      <c r="K2" s="61">
        <v>39.144539999999999</v>
      </c>
      <c r="L2" s="61">
        <v>14.535481000000001</v>
      </c>
      <c r="M2" s="61">
        <v>35.292439999999999</v>
      </c>
      <c r="N2" s="61">
        <v>3.9933320000000001</v>
      </c>
      <c r="O2" s="61">
        <v>21.396132999999999</v>
      </c>
      <c r="P2" s="61">
        <v>1677.8407999999999</v>
      </c>
      <c r="Q2" s="61">
        <v>29.715498</v>
      </c>
      <c r="R2" s="61">
        <v>543.37616000000003</v>
      </c>
      <c r="S2" s="61">
        <v>49.074196000000001</v>
      </c>
      <c r="T2" s="61">
        <v>5931.6239999999998</v>
      </c>
      <c r="U2" s="61">
        <v>1.239876</v>
      </c>
      <c r="V2" s="61">
        <v>17.383838999999998</v>
      </c>
      <c r="W2" s="61">
        <v>323.90363000000002</v>
      </c>
      <c r="X2" s="61">
        <v>229.50622999999999</v>
      </c>
      <c r="Y2" s="61">
        <v>1.7662439000000001</v>
      </c>
      <c r="Z2" s="61">
        <v>1.3400767</v>
      </c>
      <c r="AA2" s="61">
        <v>15.503322000000001</v>
      </c>
      <c r="AB2" s="61">
        <v>1.8879497999999999</v>
      </c>
      <c r="AC2" s="61">
        <v>653.07476999999994</v>
      </c>
      <c r="AD2" s="61">
        <v>3.5710790000000001</v>
      </c>
      <c r="AE2" s="61">
        <v>2.9346093999999998</v>
      </c>
      <c r="AF2" s="61">
        <v>9.4084299999999992</v>
      </c>
      <c r="AG2" s="61">
        <v>453.64407</v>
      </c>
      <c r="AH2" s="61">
        <v>321.91201999999998</v>
      </c>
      <c r="AI2" s="61">
        <v>131.73203000000001</v>
      </c>
      <c r="AJ2" s="61">
        <v>1040.2236</v>
      </c>
      <c r="AK2" s="61">
        <v>6520.2905000000001</v>
      </c>
      <c r="AL2" s="61">
        <v>155.19853000000001</v>
      </c>
      <c r="AM2" s="61">
        <v>4553.2420000000002</v>
      </c>
      <c r="AN2" s="61">
        <v>137.21430000000001</v>
      </c>
      <c r="AO2" s="61">
        <v>15.3053255</v>
      </c>
      <c r="AP2" s="61">
        <v>13.262117999999999</v>
      </c>
      <c r="AQ2" s="61">
        <v>2.0432071999999999</v>
      </c>
      <c r="AR2" s="61">
        <v>9.9019519999999996</v>
      </c>
      <c r="AS2" s="61">
        <v>931.69309999999996</v>
      </c>
      <c r="AT2" s="61">
        <v>2.4794275000000001E-2</v>
      </c>
      <c r="AU2" s="61">
        <v>4.0148845</v>
      </c>
      <c r="AV2" s="61">
        <v>74.201980000000006</v>
      </c>
      <c r="AW2" s="61">
        <v>54.026721999999999</v>
      </c>
      <c r="AX2" s="61">
        <v>0.19755133999999999</v>
      </c>
      <c r="AY2" s="61">
        <v>0.55323469999999997</v>
      </c>
      <c r="AZ2" s="61">
        <v>131.91707</v>
      </c>
      <c r="BA2" s="61">
        <v>19.256025000000001</v>
      </c>
      <c r="BB2" s="61">
        <v>6.4273069999999999</v>
      </c>
      <c r="BC2" s="61">
        <v>6.6048910000000003</v>
      </c>
      <c r="BD2" s="61">
        <v>6.1722155000000001</v>
      </c>
      <c r="BE2" s="61">
        <v>0.44261980000000001</v>
      </c>
      <c r="BF2" s="61">
        <v>2.7723179999999998</v>
      </c>
      <c r="BG2" s="61">
        <v>2.7754896000000001E-3</v>
      </c>
      <c r="BH2" s="61">
        <v>1.3638035999999999E-2</v>
      </c>
      <c r="BI2" s="61">
        <v>1.0123946E-2</v>
      </c>
      <c r="BJ2" s="61">
        <v>4.3947022000000002E-2</v>
      </c>
      <c r="BK2" s="61">
        <v>2.1349920000000001E-4</v>
      </c>
      <c r="BL2" s="61">
        <v>0.40673077000000002</v>
      </c>
      <c r="BM2" s="61">
        <v>4.7254047000000003</v>
      </c>
      <c r="BN2" s="61">
        <v>1.5829645000000001</v>
      </c>
      <c r="BO2" s="61">
        <v>70.965096000000003</v>
      </c>
      <c r="BP2" s="61">
        <v>14.365221</v>
      </c>
      <c r="BQ2" s="61">
        <v>23.566701999999999</v>
      </c>
      <c r="BR2" s="61">
        <v>77.84639</v>
      </c>
      <c r="BS2" s="61">
        <v>13.231218</v>
      </c>
      <c r="BT2" s="61">
        <v>19.448855999999999</v>
      </c>
      <c r="BU2" s="61">
        <v>1.7439575999999998E-2</v>
      </c>
      <c r="BV2" s="61">
        <v>1.2158416E-2</v>
      </c>
      <c r="BW2" s="61">
        <v>1.2244827</v>
      </c>
      <c r="BX2" s="61">
        <v>1.2041847999999999</v>
      </c>
      <c r="BY2" s="61">
        <v>5.6887787000000002E-2</v>
      </c>
      <c r="BZ2" s="61">
        <v>9.8805940000000004E-4</v>
      </c>
      <c r="CA2" s="61">
        <v>0.35081097</v>
      </c>
      <c r="CB2" s="61">
        <v>8.1426810000000006E-3</v>
      </c>
      <c r="CC2" s="61">
        <v>3.4196989999999997E-2</v>
      </c>
      <c r="CD2" s="61">
        <v>0.31688893000000001</v>
      </c>
      <c r="CE2" s="61">
        <v>4.6240700000000003E-2</v>
      </c>
      <c r="CF2" s="61">
        <v>5.8688829999999997E-2</v>
      </c>
      <c r="CG2" s="61">
        <v>0</v>
      </c>
      <c r="CH2" s="61">
        <v>5.9365197000000001E-3</v>
      </c>
      <c r="CI2" s="61">
        <v>2.5328759999999999E-3</v>
      </c>
      <c r="CJ2" s="61">
        <v>0.73921079999999995</v>
      </c>
      <c r="CK2" s="61">
        <v>5.6000464000000002E-3</v>
      </c>
      <c r="CL2" s="61">
        <v>0.26613120000000001</v>
      </c>
      <c r="CM2" s="61">
        <v>4.2792139999999996</v>
      </c>
      <c r="CN2" s="61">
        <v>1487.645</v>
      </c>
      <c r="CO2" s="61">
        <v>2600.9450000000002</v>
      </c>
      <c r="CP2" s="61">
        <v>1188.1277</v>
      </c>
      <c r="CQ2" s="61">
        <v>532.70439999999996</v>
      </c>
      <c r="CR2" s="61">
        <v>278.92403999999999</v>
      </c>
      <c r="CS2" s="61">
        <v>362.63364000000001</v>
      </c>
      <c r="CT2" s="61">
        <v>1477.1545000000001</v>
      </c>
      <c r="CU2" s="61">
        <v>788.18579999999997</v>
      </c>
      <c r="CV2" s="61">
        <v>1163.1512</v>
      </c>
      <c r="CW2" s="61">
        <v>875.41503999999998</v>
      </c>
      <c r="CX2" s="61">
        <v>340.14211999999998</v>
      </c>
      <c r="CY2" s="61">
        <v>2069.4407000000001</v>
      </c>
      <c r="CZ2" s="61">
        <v>1006.2492</v>
      </c>
      <c r="DA2" s="61">
        <v>2132.0466000000001</v>
      </c>
      <c r="DB2" s="61">
        <v>2342.4958000000001</v>
      </c>
      <c r="DC2" s="61">
        <v>3155.0853999999999</v>
      </c>
      <c r="DD2" s="61">
        <v>4530.7954</v>
      </c>
      <c r="DE2" s="61">
        <v>879.71265000000005</v>
      </c>
      <c r="DF2" s="61">
        <v>2695.3452000000002</v>
      </c>
      <c r="DG2" s="61">
        <v>1062.9223999999999</v>
      </c>
      <c r="DH2" s="61">
        <v>20.938292000000001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19.256025000000001</v>
      </c>
      <c r="B6">
        <f>BB2</f>
        <v>6.4273069999999999</v>
      </c>
      <c r="C6">
        <f>BC2</f>
        <v>6.6048910000000003</v>
      </c>
      <c r="D6">
        <f>BD2</f>
        <v>6.1722155000000001</v>
      </c>
    </row>
    <row r="7" spans="1:113" x14ac:dyDescent="0.4">
      <c r="B7">
        <f>ROUND(B6/MAX($B$6,$C$6,$D$6),1)</f>
        <v>1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26483</v>
      </c>
      <c r="C2" s="56">
        <f ca="1">YEAR(TODAY())-YEAR(B2)+IF(TODAY()&gt;=DATE(YEAR(TODAY()),MONTH(B2),DAY(B2)),0,-1)</f>
        <v>47</v>
      </c>
      <c r="E2" s="52">
        <v>176.3</v>
      </c>
      <c r="F2" s="53" t="s">
        <v>39</v>
      </c>
      <c r="G2" s="52">
        <v>77</v>
      </c>
      <c r="H2" s="51" t="s">
        <v>41</v>
      </c>
      <c r="I2" s="72">
        <f>ROUND(G3/E3^2,1)</f>
        <v>24.8</v>
      </c>
    </row>
    <row r="3" spans="1:9" x14ac:dyDescent="0.4">
      <c r="E3" s="51">
        <f>E2/100</f>
        <v>1.7630000000000001</v>
      </c>
      <c r="F3" s="51" t="s">
        <v>40</v>
      </c>
      <c r="G3" s="51">
        <f>G2</f>
        <v>77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44001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이영준, ID : H1900261)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19일 13:58:21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291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44001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47</v>
      </c>
      <c r="G12" s="137"/>
      <c r="H12" s="137"/>
      <c r="I12" s="137"/>
      <c r="K12" s="128">
        <f>'개인정보 및 신체계측 입력'!E2</f>
        <v>176.3</v>
      </c>
      <c r="L12" s="129"/>
      <c r="M12" s="122">
        <f>'개인정보 및 신체계측 입력'!G2</f>
        <v>77</v>
      </c>
      <c r="N12" s="123"/>
      <c r="O12" s="118" t="s">
        <v>271</v>
      </c>
      <c r="P12" s="112"/>
      <c r="Q12" s="115">
        <f>'개인정보 및 신체계측 입력'!I2</f>
        <v>24.8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이영준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83.084000000000003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4.992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11.923999999999999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5.8</v>
      </c>
      <c r="L72" s="36" t="s">
        <v>53</v>
      </c>
      <c r="M72" s="36">
        <f>ROUND('DRIs DATA'!K8,1)</f>
        <v>8.5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72.45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144.87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229.51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125.86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56.71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434.69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153.05000000000001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2020-06-19T05:22:31Z</dcterms:modified>
</cp:coreProperties>
</file>