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<sst xmlns="http://schemas.openxmlformats.org/spreadsheetml/2006/main" count="692" uniqueCount="347">
  <si>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</si>
  <si>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</si>
  <si>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</si>
  <si>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</si>
  <si>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</si>
  <si>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</si>
  <si>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</si>
  <si>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</si>
  <si>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</si>
  <si>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</si>
  <si>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</si>
  <si>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</si>
  <si>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</si>
  <si>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</si>
  <si>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</si>
  <si>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</si>
  <si>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</si>
  <si>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</si>
  <si>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</si>
  <si>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</si>
  <si>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</si>
  <si>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</si>
  <si>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</si>
  <si>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</si>
  <si>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</si>
  <si>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</si>
  <si>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</si>
  <si>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</si>
  <si>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</si>
  <si>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</si>
  <si>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</si>
  <si>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</si>
  <si>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</si>
  <si>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</si>
  <si>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</si>
  <si>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</si>
  <si>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</si>
  <si>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</si>
  <si>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</si>
  <si>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</si>
  <si>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</si>
  <si>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</si>
  <si>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</si>
  <si>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</si>
  <si>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</si>
  <si>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</si>
  <si>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</si>
  <si>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</si>
  <si>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</si>
  <si>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</si>
  <si>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</si>
  <si>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</si>
  <si>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</si>
  <si>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</si>
  <si>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</si>
  <si>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</si>
  <si>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</si>
  <si>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</si>
  <si>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</si>
  <si>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</si>
  <si>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</si>
  <si>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</si>
  <si>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</si>
  <si>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</si>
  <si>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</si>
  <si>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</si>
  <si>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</si>
  <si>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</si>
  <si>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</si>
  <si>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</si>
  <si>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</si>
  <si>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</si>
  <si>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</si>
  <si>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</si>
  <si>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</si>
  <si>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</si>
  <si>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</si>
  <si>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</si>
  <si>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</si>
  <si>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</si>
  <si>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</si>
  <si>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</si>
  <si>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</si>
  <si>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</si>
  <si>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</si>
  <si>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</si>
  <si>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</si>
  <si>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</si>
  <si>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</si>
  <si>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</si>
  <si>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</si>
  <si>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</si>
  <si>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</si>
  <si>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</si>
  <si>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</si>
  <si>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</si>
  <si>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</si>
  <si>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</si>
  <si>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</si>
  <si>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</si>
  <si>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</si>
  <si>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</si>
  <si>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</si>
  <si>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</si>
  <si>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</si>
  <si>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</si>
  <si>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</si>
  <si>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</si>
  <si>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</si>
  <si>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</si>
  <si>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</si>
  <si>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</si>
  <si>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</si>
  <si>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</si>
  <si>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</si>
  <si>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</si>
  <si>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</si>
  <si>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</si>
  <si>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</si>
  <si>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</si>
  <si>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</si>
  <si>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</si>
  <si>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</si>
  <si>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</si>
  <si>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</si>
  <si>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</si>
  <si>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</si>
  <si>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</si>
  <si>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</si>
  <si>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</si>
  <si>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</si>
  <si>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</si>
  <si>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</si>
  <si>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</si>
  <si>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</si>
  <si>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</si>
  <si>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</si>
  <si>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</si>
  <si>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</si>
  <si>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</si>
  <si>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</si>
  <si>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</si>
  <si>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</si>
  <si>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</si>
  <si>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</si>
  <si>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</si>
  <si>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</si>
  <si>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</si>
  <si>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</si>
  <si>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</si>
  <si>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</si>
  <si>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</si>
  <si>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</si>
  <si>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</si>
  <si>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</si>
  <si>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</si>
  <si>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</si>
  <si>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</si>
  <si>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</si>
  <si>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</si>
  <si>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</si>
  <si>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</si>
  <si>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</si>
  <si>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</si>
  <si>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</si>
  <si>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</si>
  <si>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</si>
  <si>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</si>
  <si>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</si>
  <si>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</si>
  <si>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</si>
  <si>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</si>
  <si>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</si>
  <si>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</si>
  <si>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</si>
  <si>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</si>
  <si>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</si>
  <si>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</si>
  <si>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</si>
  <si>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</si>
  <si>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</si>
  <si>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</si>
  <si>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</si>
  <si>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</si>
  <si>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</si>
  <si>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</si>
  <si>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</si>
  <si>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</si>
  <si>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</si>
  <si>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</si>
  <si>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</si>
  <si>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</si>
  <si>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</si>
  <si>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</si>
  <si>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</si>
  <si>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</si>
  <si>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</si>
  <si>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</si>
  <si>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</si>
  <si>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</si>
  <si>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</si>
  <si>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</si>
  <si>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</si>
  <si>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</si>
  <si>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</si>
  <si>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</si>
  <si>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</si>
  <si>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</si>
  <si>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</si>
  <si>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</si>
  <si>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</si>
  <si>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</si>
  <si>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</si>
  <si>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</si>
  <si>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</si>
  <si>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</si>
  <si>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</si>
  <si>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</si>
  <si>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</si>
  <si>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</si>
  <si>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</si>
  <si>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</si>
  <si>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</si>
  <si>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</si>
  <si>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</si>
  <si>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</si>
  <si>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</si>
  <si>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</si>
  <si>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</si>
  <si>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</si>
  <si>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</si>
  <si>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</si>
  <si>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</si>
  <si>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</si>
  <si>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</si>
  <si>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</si>
  <si>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</si>
  <si>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</si>
  <si>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</si>
  <si>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</si>
  <si>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</si>
  <si>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</si>
  <si>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</si>
  <si>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</si>
  <si>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</si>
  <si>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</si>
  <si>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</si>
  <si>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</si>
  <si>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</si>
  <si>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</si>
  <si>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</si>
  <si>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</si>
  <si>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</si>
  <si>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</si>
  <si>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</si>
  <si>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</si>
  <si>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</si>
  <si>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</si>
  <si>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</si>
  <si>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</si>
  <si>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</si>
  <si>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</si>
  <si>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</si>
  <si>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</si>
  <si>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</si>
  <si>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</si>
  <si>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</si>
  <si>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</si>
  <si>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</si>
  <si>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</si>
  <si>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</si>
  <si>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</si>
  <si>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</si>
  <si>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</si>
  <si>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</si>
  <si>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</si>
  <si>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</si>
  <si>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</si>
  <si>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</si>
  <si>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</si>
  <si>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</si>
  <si>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</si>
  <si>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</si>
  <si>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</si>
  <si>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</si>
  <si>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</si>
  <si>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</si>
  <si>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</si>
  <si>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</si>
  <si>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</si>
  <si>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</si>
  <si>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</si>
  <si>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</si>
  <si>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</si>
  <si>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</si>
  <si>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이숙일, ID : H1900265)</t>
  </si>
  <si>
    <t>출력시각</t>
    <phoneticPr fontId="1" type="noConversion"/>
  </si>
  <si>
    <t>2020년 06월 24일 10:30:15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</si>
  <si>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</si>
  <si>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</si>
  <si>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</si>
  <si>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</si>
  <si>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</si>
  <si>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</si>
  <si>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</si>
  <si>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</si>
  <si>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</si>
  <si>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</si>
  <si>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</si>
  <si>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</si>
  <si>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</si>
  <si>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</si>
  <si>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</si>
  <si>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</si>
  <si>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</si>
  <si>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</si>
  <si>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</si>
  <si>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</si>
  <si>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</si>
  <si>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</si>
  <si>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</si>
  <si>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</si>
  <si>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</si>
  <si>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</si>
  <si>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</si>
  <si>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</si>
  <si>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</si>
  <si>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</si>
  <si>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</si>
  <si>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</si>
  <si>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</si>
  <si>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</si>
  <si>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</si>
  <si>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</si>
  <si>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</si>
  <si>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</si>
  <si>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</si>
  <si>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</si>
  <si>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</si>
  <si>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</si>
  <si>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</si>
  <si>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</si>
  <si>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</si>
  <si>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섭취량</t>
    <phoneticPr fontId="1" type="noConversion"/>
  </si>
  <si>
    <t>H1900265</t>
  </si>
  <si>
    <t>이숙일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</si>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</sst>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83.403403999999995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71496"/>
        <c:axId val="549071888"/>
      </c:barChart>
      <c:catAx>
        <c:axId val="54907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071888"/>
        <c:crosses val="autoZero"/>
        <c:auto val="1"/>
        <c:lblAlgn val="ctr"/>
        <c:lblOffset val="100"/>
        <c:noMultiLvlLbl val="0"/>
      </c:catAx>
      <c:valAx>
        <c:axId val="5490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7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2.5107536000000001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1211008"/>
        <c:axId val="321211400"/>
      </c:barChart>
      <c:catAx>
        <c:axId val="32121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11400"/>
        <c:crosses val="autoZero"/>
        <c:auto val="1"/>
        <c:lblAlgn val="ctr"/>
        <c:lblOffset val="100"/>
        <c:noMultiLvlLbl val="0"/>
      </c:catAx>
      <c:valAx>
        <c:axId val="32121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121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1.0998532000000001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1212184"/>
        <c:axId val="321212576"/>
      </c:barChart>
      <c:catAx>
        <c:axId val="32121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12576"/>
        <c:crosses val="autoZero"/>
        <c:auto val="1"/>
        <c:lblAlgn val="ctr"/>
        <c:lblOffset val="100"/>
        <c:noMultiLvlLbl val="0"/>
      </c:catAx>
      <c:valAx>
        <c:axId val="32121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121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1419.9735000000001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1213360"/>
        <c:axId val="321213752"/>
      </c:barChart>
      <c:catAx>
        <c:axId val="3212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13752"/>
        <c:crosses val="autoZero"/>
        <c:auto val="1"/>
        <c:lblAlgn val="ctr"/>
        <c:lblOffset val="100"/>
        <c:noMultiLvlLbl val="0"/>
      </c:catAx>
      <c:valAx>
        <c:axId val="32121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12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4261.3437999999996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1214536"/>
        <c:axId val="321214928"/>
      </c:barChart>
      <c:catAx>
        <c:axId val="32121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14928"/>
        <c:crosses val="autoZero"/>
        <c:auto val="1"/>
        <c:lblAlgn val="ctr"/>
        <c:lblOffset val="100"/>
        <c:noMultiLvlLbl val="0"/>
      </c:catAx>
      <c:valAx>
        <c:axId val="321214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121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152.09296000000001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1215712"/>
        <c:axId val="321216104"/>
      </c:barChart>
      <c:catAx>
        <c:axId val="32121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16104"/>
        <c:crosses val="autoZero"/>
        <c:auto val="1"/>
        <c:lblAlgn val="ctr"/>
        <c:lblOffset val="100"/>
        <c:noMultiLvlLbl val="0"/>
      </c:catAx>
      <c:valAx>
        <c:axId val="32121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12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172.39774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1216888"/>
        <c:axId val="321217280"/>
      </c:barChart>
      <c:catAx>
        <c:axId val="32121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17280"/>
        <c:crosses val="autoZero"/>
        <c:auto val="1"/>
        <c:lblAlgn val="ctr"/>
        <c:lblOffset val="100"/>
        <c:noMultiLvlLbl val="0"/>
      </c:catAx>
      <c:valAx>
        <c:axId val="32121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121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14.765874999999999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1218064"/>
        <c:axId val="321218456"/>
      </c:barChart>
      <c:catAx>
        <c:axId val="32121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18456"/>
        <c:crosses val="autoZero"/>
        <c:auto val="1"/>
        <c:lblAlgn val="ctr"/>
        <c:lblOffset val="100"/>
        <c:noMultiLvlLbl val="0"/>
      </c:catAx>
      <c:valAx>
        <c:axId val="321218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121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860.19489999999996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97080"/>
        <c:axId val="559597472"/>
      </c:barChart>
      <c:catAx>
        <c:axId val="55959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97472"/>
        <c:crosses val="autoZero"/>
        <c:auto val="1"/>
        <c:lblAlgn val="ctr"/>
        <c:lblOffset val="100"/>
        <c:noMultiLvlLbl val="0"/>
      </c:catAx>
      <c:valAx>
        <c:axId val="559597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9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1.5068028000000001E-2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98256"/>
        <c:axId val="559598648"/>
      </c:barChart>
      <c:catAx>
        <c:axId val="55959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98648"/>
        <c:crosses val="autoZero"/>
        <c:auto val="1"/>
        <c:lblAlgn val="ctr"/>
        <c:lblOffset val="100"/>
        <c:noMultiLvlLbl val="0"/>
      </c:catAx>
      <c:valAx>
        <c:axId val="55959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9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4.7236856999999999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99432"/>
        <c:axId val="559599824"/>
      </c:barChart>
      <c:catAx>
        <c:axId val="55959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99824"/>
        <c:crosses val="autoZero"/>
        <c:auto val="1"/>
        <c:lblAlgn val="ctr"/>
        <c:lblOffset val="100"/>
        <c:noMultiLvlLbl val="0"/>
      </c:catAx>
      <c:valAx>
        <c:axId val="55959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9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34.576740000000001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72672"/>
        <c:axId val="549073064"/>
      </c:barChart>
      <c:catAx>
        <c:axId val="54907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073064"/>
        <c:crosses val="autoZero"/>
        <c:auto val="1"/>
        <c:lblAlgn val="ctr"/>
        <c:lblOffset val="100"/>
        <c:noMultiLvlLbl val="0"/>
      </c:catAx>
      <c:valAx>
        <c:axId val="549073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7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278.26384999999999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601000"/>
        <c:axId val="559601392"/>
      </c:barChart>
      <c:catAx>
        <c:axId val="55960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601392"/>
        <c:crosses val="autoZero"/>
        <c:auto val="1"/>
        <c:lblAlgn val="ctr"/>
        <c:lblOffset val="100"/>
        <c:noMultiLvlLbl val="0"/>
      </c:catAx>
      <c:valAx>
        <c:axId val="55960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60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92.906080000000003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601784"/>
        <c:axId val="559602176"/>
      </c:barChart>
      <c:catAx>
        <c:axId val="55960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602176"/>
        <c:crosses val="autoZero"/>
        <c:auto val="1"/>
        <c:lblAlgn val="ctr"/>
        <c:lblOffset val="100"/>
        <c:noMultiLvlLbl val="0"/>
      </c:catAx>
      <c:valAx>
        <c:axId val="55960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60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14.122999999999999</c:v>
                </c:pt>
                <c:pt idx="1">
                  <c:v>8.9740000000000002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9602960"/>
        <c:axId val="559603352"/>
      </c:barChart>
      <c:catAx>
        <c:axId val="55960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603352"/>
        <c:crosses val="autoZero"/>
        <c:auto val="1"/>
        <c:lblAlgn val="ctr"/>
        <c:lblOffset val="100"/>
        <c:noMultiLvlLbl val="0"/>
      </c:catAx>
      <c:valAx>
        <c:axId val="55960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60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12.638904</c:v>
                </c:pt>
                <c:pt idx="1">
                  <c:v>17.234514000000001</c:v>
                </c:pt>
                <c:pt idx="2">
                  <c:v>14.873536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782.91120000000001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5720"/>
        <c:axId val="556696112"/>
      </c:barChart>
      <c:catAx>
        <c:axId val="55669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696112"/>
        <c:crosses val="autoZero"/>
        <c:auto val="1"/>
        <c:lblAlgn val="ctr"/>
        <c:lblOffset val="100"/>
        <c:noMultiLvlLbl val="0"/>
      </c:catAx>
      <c:valAx>
        <c:axId val="556696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26.607514999999999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6896"/>
        <c:axId val="556697288"/>
      </c:barChart>
      <c:catAx>
        <c:axId val="5566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697288"/>
        <c:crosses val="autoZero"/>
        <c:auto val="1"/>
        <c:lblAlgn val="ctr"/>
        <c:lblOffset val="100"/>
        <c:noMultiLvlLbl val="0"/>
      </c:catAx>
      <c:valAx>
        <c:axId val="556697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72.793000000000006</c:v>
                </c:pt>
                <c:pt idx="1">
                  <c:v>9.8040000000000003</c:v>
                </c:pt>
                <c:pt idx="2">
                  <c:v>17.402999999999999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698072"/>
        <c:axId val="556698464"/>
      </c:barChart>
      <c:catAx>
        <c:axId val="55669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698464"/>
        <c:crosses val="autoZero"/>
        <c:auto val="1"/>
        <c:lblAlgn val="ctr"/>
        <c:lblOffset val="100"/>
        <c:noMultiLvlLbl val="0"/>
      </c:catAx>
      <c:valAx>
        <c:axId val="55669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2145.8103000000001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699248"/>
        <c:axId val="534703240"/>
      </c:barChart>
      <c:catAx>
        <c:axId val="55669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03240"/>
        <c:crosses val="autoZero"/>
        <c:auto val="1"/>
        <c:lblAlgn val="ctr"/>
        <c:lblOffset val="100"/>
        <c:noMultiLvlLbl val="0"/>
      </c:catAx>
      <c:valAx>
        <c:axId val="534703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69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152.5128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04024"/>
        <c:axId val="534704416"/>
      </c:barChart>
      <c:catAx>
        <c:axId val="53470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04416"/>
        <c:crosses val="autoZero"/>
        <c:auto val="1"/>
        <c:lblAlgn val="ctr"/>
        <c:lblOffset val="100"/>
        <c:noMultiLvlLbl val="0"/>
      </c:catAx>
      <c:valAx>
        <c:axId val="534704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0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621.50199999999995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05200"/>
        <c:axId val="534705592"/>
      </c:barChart>
      <c:catAx>
        <c:axId val="53470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05592"/>
        <c:crosses val="autoZero"/>
        <c:auto val="1"/>
        <c:lblAlgn val="ctr"/>
        <c:lblOffset val="100"/>
        <c:noMultiLvlLbl val="0"/>
      </c:catAx>
      <c:valAx>
        <c:axId val="53470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0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5.2699094000000004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073848"/>
        <c:axId val="609345512"/>
      </c:barChart>
      <c:catAx>
        <c:axId val="54907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45512"/>
        <c:crosses val="autoZero"/>
        <c:auto val="1"/>
        <c:lblAlgn val="ctr"/>
        <c:lblOffset val="100"/>
        <c:noMultiLvlLbl val="0"/>
      </c:catAx>
      <c:valAx>
        <c:axId val="60934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07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9075.3909999999996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06376"/>
        <c:axId val="534706768"/>
      </c:barChart>
      <c:catAx>
        <c:axId val="53470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06768"/>
        <c:crosses val="autoZero"/>
        <c:auto val="1"/>
        <c:lblAlgn val="ctr"/>
        <c:lblOffset val="100"/>
        <c:noMultiLvlLbl val="0"/>
      </c:catAx>
      <c:valAx>
        <c:axId val="53470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0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20.367971000000001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441424"/>
        <c:axId val="536441816"/>
      </c:barChart>
      <c:catAx>
        <c:axId val="53644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441816"/>
        <c:crosses val="autoZero"/>
        <c:auto val="1"/>
        <c:lblAlgn val="ctr"/>
        <c:lblOffset val="100"/>
        <c:noMultiLvlLbl val="0"/>
      </c:catAx>
      <c:valAx>
        <c:axId val="53644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44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3.5463474000000001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442600"/>
        <c:axId val="536442992"/>
      </c:barChart>
      <c:catAx>
        <c:axId val="53644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442992"/>
        <c:crosses val="autoZero"/>
        <c:auto val="1"/>
        <c:lblAlgn val="ctr"/>
        <c:lblOffset val="100"/>
        <c:noMultiLvlLbl val="0"/>
      </c:catAx>
      <c:valAx>
        <c:axId val="53644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44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341.27945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6296"/>
        <c:axId val="609346688"/>
      </c:barChart>
      <c:catAx>
        <c:axId val="60934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46688"/>
        <c:crosses val="autoZero"/>
        <c:auto val="1"/>
        <c:lblAlgn val="ctr"/>
        <c:lblOffset val="100"/>
        <c:noMultiLvlLbl val="0"/>
      </c:catAx>
      <c:valAx>
        <c:axId val="60934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1.5858334000000001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7472"/>
        <c:axId val="609347864"/>
      </c:barChart>
      <c:catAx>
        <c:axId val="60934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47864"/>
        <c:crosses val="autoZero"/>
        <c:auto val="1"/>
        <c:lblAlgn val="ctr"/>
        <c:lblOffset val="100"/>
        <c:noMultiLvlLbl val="0"/>
      </c:catAx>
      <c:valAx>
        <c:axId val="609347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22.003119000000002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8648"/>
        <c:axId val="609349040"/>
      </c:barChart>
      <c:catAx>
        <c:axId val="60934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49040"/>
        <c:crosses val="autoZero"/>
        <c:auto val="1"/>
        <c:lblAlgn val="ctr"/>
        <c:lblOffset val="100"/>
        <c:noMultiLvlLbl val="0"/>
      </c:catAx>
      <c:valAx>
        <c:axId val="60934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3.5463474000000001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9824"/>
        <c:axId val="609350216"/>
      </c:barChart>
      <c:catAx>
        <c:axId val="60934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50216"/>
        <c:crosses val="autoZero"/>
        <c:auto val="1"/>
        <c:lblAlgn val="ctr"/>
        <c:lblOffset val="100"/>
        <c:noMultiLvlLbl val="0"/>
      </c:catAx>
      <c:valAx>
        <c:axId val="60935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773.77106000000003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51000"/>
        <c:axId val="609351392"/>
      </c:barChart>
      <c:catAx>
        <c:axId val="60935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51392"/>
        <c:crosses val="autoZero"/>
        <c:auto val="1"/>
        <c:lblAlgn val="ctr"/>
        <c:lblOffset val="100"/>
        <c:noMultiLvlLbl val="0"/>
      </c:catAx>
      <c:valAx>
        <c:axId val="60935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5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11.286509000000001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52176"/>
        <c:axId val="609352568"/>
      </c:barChart>
      <c:catAx>
        <c:axId val="60935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52568"/>
        <c:crosses val="autoZero"/>
        <c:auto val="1"/>
        <c:lblAlgn val="ctr"/>
        <c:lblOffset val="100"/>
        <c:noMultiLvlLbl val="0"/>
      </c:catAx>
      <c:valAx>
        <c:axId val="60935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5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이숙일, ID : H1900265)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24일 10:30:15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2145.8103000000001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83.403403999999995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34.576740000000001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72.793000000000006</v>
      </c>
      <c r="G8" s="59">
        <f>'DRIs DATA 입력'!G8</f>
        <v>9.8040000000000003</v>
      </c>
      <c r="H8" s="59">
        <f>'DRIs DATA 입력'!H8</f>
        <v>17.402999999999999</v>
      </c>
      <c r="I8" s="46"/>
      <c r="J8" s="59" t="s">
        <v>216</v>
      </c>
      <c r="K8" s="59">
        <f>'DRIs DATA 입력'!K8</f>
        <v>14.122999999999999</v>
      </c>
      <c r="L8" s="59">
        <f>'DRIs DATA 입력'!L8</f>
        <v>8.9740000000000002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782.91120000000001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26.607514999999999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5.2699094000000004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341.27945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152.5128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2.1743505000000001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1.5858334000000001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22.003119000000002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3.5463474000000001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773.77106000000003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11.286509000000001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2.5107536000000001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1.0998532000000001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621.50199999999995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1419.9735000000001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9075.3909999999996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4261.3437999999996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152.09296000000001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172.39774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20.367971000000001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14.765874999999999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860.19489999999996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1.5068028000000001E-2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4.7236856999999999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278.26384999999999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92.906080000000003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21" sqref="I2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294</v>
      </c>
      <c r="B1" s="61" t="s">
        <v>295</v>
      </c>
      <c r="G1" s="62" t="s">
        <v>296</v>
      </c>
      <c r="H1" s="61" t="s">
        <v>297</v>
      </c>
    </row>
    <row r="3" spans="1:27" x14ac:dyDescent="0.4">
      <c r="A3" s="71" t="s">
        <v>298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299</v>
      </c>
      <c r="B4" s="69"/>
      <c r="C4" s="69"/>
      <c r="E4" s="66" t="s">
        <v>300</v>
      </c>
      <c r="F4" s="67"/>
      <c r="G4" s="67"/>
      <c r="H4" s="68"/>
      <c r="J4" s="66" t="s">
        <v>301</v>
      </c>
      <c r="K4" s="67"/>
      <c r="L4" s="68"/>
      <c r="N4" s="69" t="s">
        <v>302</v>
      </c>
      <c r="O4" s="69"/>
      <c r="P4" s="69"/>
      <c r="Q4" s="69"/>
      <c r="R4" s="69"/>
      <c r="S4" s="69"/>
      <c r="U4" s="69" t="s">
        <v>303</v>
      </c>
      <c r="V4" s="69"/>
      <c r="W4" s="69"/>
      <c r="X4" s="69"/>
      <c r="Y4" s="69"/>
      <c r="Z4" s="69"/>
    </row>
    <row r="5" spans="1:27" x14ac:dyDescent="0.4">
      <c r="A5" s="65"/>
      <c r="B5" s="65" t="s">
        <v>304</v>
      </c>
      <c r="C5" s="65" t="s">
        <v>305</v>
      </c>
      <c r="E5" s="65"/>
      <c r="F5" s="65" t="s">
        <v>306</v>
      </c>
      <c r="G5" s="65" t="s">
        <v>307</v>
      </c>
      <c r="H5" s="65" t="s">
        <v>302</v>
      </c>
      <c r="J5" s="65"/>
      <c r="K5" s="65" t="s">
        <v>308</v>
      </c>
      <c r="L5" s="65" t="s">
        <v>309</v>
      </c>
      <c r="N5" s="65"/>
      <c r="O5" s="65" t="s">
        <v>310</v>
      </c>
      <c r="P5" s="65" t="s">
        <v>311</v>
      </c>
      <c r="Q5" s="65" t="s">
        <v>312</v>
      </c>
      <c r="R5" s="65" t="s">
        <v>313</v>
      </c>
      <c r="S5" s="65" t="s">
        <v>305</v>
      </c>
      <c r="U5" s="65"/>
      <c r="V5" s="65" t="s">
        <v>310</v>
      </c>
      <c r="W5" s="65" t="s">
        <v>311</v>
      </c>
      <c r="X5" s="65" t="s">
        <v>312</v>
      </c>
      <c r="Y5" s="65" t="s">
        <v>313</v>
      </c>
      <c r="Z5" s="65" t="s">
        <v>305</v>
      </c>
    </row>
    <row r="6" spans="1:27" x14ac:dyDescent="0.4">
      <c r="A6" s="65" t="s">
        <v>314</v>
      </c>
      <c r="B6" s="65">
        <v>1800</v>
      </c>
      <c r="C6" s="65">
        <v>2145.8103000000001</v>
      </c>
      <c r="E6" s="65" t="s">
        <v>315</v>
      </c>
      <c r="F6" s="65">
        <v>55</v>
      </c>
      <c r="G6" s="65">
        <v>15</v>
      </c>
      <c r="H6" s="65">
        <v>7</v>
      </c>
      <c r="J6" s="65" t="s">
        <v>315</v>
      </c>
      <c r="K6" s="65">
        <v>0.1</v>
      </c>
      <c r="L6" s="65">
        <v>4</v>
      </c>
      <c r="N6" s="65" t="s">
        <v>316</v>
      </c>
      <c r="O6" s="65">
        <v>40</v>
      </c>
      <c r="P6" s="65">
        <v>50</v>
      </c>
      <c r="Q6" s="65">
        <v>0</v>
      </c>
      <c r="R6" s="65">
        <v>0</v>
      </c>
      <c r="S6" s="65">
        <v>83.403403999999995</v>
      </c>
      <c r="U6" s="65" t="s">
        <v>317</v>
      </c>
      <c r="V6" s="65">
        <v>0</v>
      </c>
      <c r="W6" s="65">
        <v>0</v>
      </c>
      <c r="X6" s="65">
        <v>20</v>
      </c>
      <c r="Y6" s="65">
        <v>0</v>
      </c>
      <c r="Z6" s="65">
        <v>34.576740000000001</v>
      </c>
    </row>
    <row r="7" spans="1:27" x14ac:dyDescent="0.4">
      <c r="E7" s="65" t="s">
        <v>318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4">
      <c r="E8" s="65" t="s">
        <v>319</v>
      </c>
      <c r="F8" s="65">
        <v>72.793000000000006</v>
      </c>
      <c r="G8" s="65">
        <v>9.8040000000000003</v>
      </c>
      <c r="H8" s="65">
        <v>17.402999999999999</v>
      </c>
      <c r="J8" s="65" t="s">
        <v>319</v>
      </c>
      <c r="K8" s="65">
        <v>14.122999999999999</v>
      </c>
      <c r="L8" s="65">
        <v>8.9740000000000002</v>
      </c>
    </row>
    <row r="13" spans="1:27" x14ac:dyDescent="0.4">
      <c r="A13" s="70" t="s">
        <v>320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321</v>
      </c>
      <c r="B14" s="69"/>
      <c r="C14" s="69"/>
      <c r="D14" s="69"/>
      <c r="E14" s="69"/>
      <c r="F14" s="69"/>
      <c r="H14" s="69" t="s">
        <v>322</v>
      </c>
      <c r="I14" s="69"/>
      <c r="J14" s="69"/>
      <c r="K14" s="69"/>
      <c r="L14" s="69"/>
      <c r="M14" s="69"/>
      <c r="O14" s="69" t="s">
        <v>323</v>
      </c>
      <c r="P14" s="69"/>
      <c r="Q14" s="69"/>
      <c r="R14" s="69"/>
      <c r="S14" s="69"/>
      <c r="T14" s="69"/>
      <c r="V14" s="69" t="s">
        <v>324</v>
      </c>
      <c r="W14" s="69"/>
      <c r="X14" s="69"/>
      <c r="Y14" s="69"/>
      <c r="Z14" s="69"/>
      <c r="AA14" s="69"/>
    </row>
    <row r="15" spans="1:27" x14ac:dyDescent="0.4">
      <c r="A15" s="65"/>
      <c r="B15" s="65" t="s">
        <v>310</v>
      </c>
      <c r="C15" s="65" t="s">
        <v>311</v>
      </c>
      <c r="D15" s="65" t="s">
        <v>312</v>
      </c>
      <c r="E15" s="65" t="s">
        <v>313</v>
      </c>
      <c r="F15" s="65" t="s">
        <v>305</v>
      </c>
      <c r="H15" s="65"/>
      <c r="I15" s="65" t="s">
        <v>310</v>
      </c>
      <c r="J15" s="65" t="s">
        <v>311</v>
      </c>
      <c r="K15" s="65" t="s">
        <v>312</v>
      </c>
      <c r="L15" s="65" t="s">
        <v>313</v>
      </c>
      <c r="M15" s="65" t="s">
        <v>305</v>
      </c>
      <c r="O15" s="65"/>
      <c r="P15" s="65" t="s">
        <v>310</v>
      </c>
      <c r="Q15" s="65" t="s">
        <v>311</v>
      </c>
      <c r="R15" s="65" t="s">
        <v>312</v>
      </c>
      <c r="S15" s="65" t="s">
        <v>313</v>
      </c>
      <c r="T15" s="65" t="s">
        <v>305</v>
      </c>
      <c r="V15" s="65"/>
      <c r="W15" s="65" t="s">
        <v>310</v>
      </c>
      <c r="X15" s="65" t="s">
        <v>311</v>
      </c>
      <c r="Y15" s="65" t="s">
        <v>312</v>
      </c>
      <c r="Z15" s="65" t="s">
        <v>313</v>
      </c>
      <c r="AA15" s="65" t="s">
        <v>305</v>
      </c>
    </row>
    <row r="16" spans="1:27" x14ac:dyDescent="0.4">
      <c r="A16" s="65" t="s">
        <v>325</v>
      </c>
      <c r="B16" s="65">
        <v>430</v>
      </c>
      <c r="C16" s="65">
        <v>600</v>
      </c>
      <c r="D16" s="65">
        <v>0</v>
      </c>
      <c r="E16" s="65">
        <v>3000</v>
      </c>
      <c r="F16" s="65">
        <v>782.91120000000001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26.607514999999999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5.2699094000000004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341.27945</v>
      </c>
    </row>
    <row r="23" spans="1:62" x14ac:dyDescent="0.4">
      <c r="A23" s="70" t="s">
        <v>326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327</v>
      </c>
      <c r="B24" s="69"/>
      <c r="C24" s="69"/>
      <c r="D24" s="69"/>
      <c r="E24" s="69"/>
      <c r="F24" s="69"/>
      <c r="H24" s="69" t="s">
        <v>328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330</v>
      </c>
      <c r="W24" s="69"/>
      <c r="X24" s="69"/>
      <c r="Y24" s="69"/>
      <c r="Z24" s="69"/>
      <c r="AA24" s="69"/>
      <c r="AC24" s="69" t="s">
        <v>331</v>
      </c>
      <c r="AD24" s="69"/>
      <c r="AE24" s="69"/>
      <c r="AF24" s="69"/>
      <c r="AG24" s="69"/>
      <c r="AH24" s="69"/>
      <c r="AJ24" s="69" t="s">
        <v>332</v>
      </c>
      <c r="AK24" s="69"/>
      <c r="AL24" s="69"/>
      <c r="AM24" s="69"/>
      <c r="AN24" s="69"/>
      <c r="AO24" s="69"/>
      <c r="AQ24" s="69" t="s">
        <v>333</v>
      </c>
      <c r="AR24" s="69"/>
      <c r="AS24" s="69"/>
      <c r="AT24" s="69"/>
      <c r="AU24" s="69"/>
      <c r="AV24" s="69"/>
      <c r="AX24" s="69" t="s">
        <v>334</v>
      </c>
      <c r="AY24" s="69"/>
      <c r="AZ24" s="69"/>
      <c r="BA24" s="69"/>
      <c r="BB24" s="69"/>
      <c r="BC24" s="69"/>
      <c r="BE24" s="69" t="s">
        <v>335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310</v>
      </c>
      <c r="C25" s="65" t="s">
        <v>311</v>
      </c>
      <c r="D25" s="65" t="s">
        <v>312</v>
      </c>
      <c r="E25" s="65" t="s">
        <v>313</v>
      </c>
      <c r="F25" s="65" t="s">
        <v>305</v>
      </c>
      <c r="H25" s="65"/>
      <c r="I25" s="65" t="s">
        <v>310</v>
      </c>
      <c r="J25" s="65" t="s">
        <v>311</v>
      </c>
      <c r="K25" s="65" t="s">
        <v>312</v>
      </c>
      <c r="L25" s="65" t="s">
        <v>313</v>
      </c>
      <c r="M25" s="65" t="s">
        <v>305</v>
      </c>
      <c r="O25" s="65"/>
      <c r="P25" s="65" t="s">
        <v>310</v>
      </c>
      <c r="Q25" s="65" t="s">
        <v>311</v>
      </c>
      <c r="R25" s="65" t="s">
        <v>312</v>
      </c>
      <c r="S25" s="65" t="s">
        <v>313</v>
      </c>
      <c r="T25" s="65" t="s">
        <v>305</v>
      </c>
      <c r="V25" s="65"/>
      <c r="W25" s="65" t="s">
        <v>310</v>
      </c>
      <c r="X25" s="65" t="s">
        <v>311</v>
      </c>
      <c r="Y25" s="65" t="s">
        <v>312</v>
      </c>
      <c r="Z25" s="65" t="s">
        <v>313</v>
      </c>
      <c r="AA25" s="65" t="s">
        <v>305</v>
      </c>
      <c r="AC25" s="65"/>
      <c r="AD25" s="65" t="s">
        <v>310</v>
      </c>
      <c r="AE25" s="65" t="s">
        <v>311</v>
      </c>
      <c r="AF25" s="65" t="s">
        <v>312</v>
      </c>
      <c r="AG25" s="65" t="s">
        <v>313</v>
      </c>
      <c r="AH25" s="65" t="s">
        <v>305</v>
      </c>
      <c r="AJ25" s="65"/>
      <c r="AK25" s="65" t="s">
        <v>310</v>
      </c>
      <c r="AL25" s="65" t="s">
        <v>311</v>
      </c>
      <c r="AM25" s="65" t="s">
        <v>312</v>
      </c>
      <c r="AN25" s="65" t="s">
        <v>313</v>
      </c>
      <c r="AO25" s="65" t="s">
        <v>305</v>
      </c>
      <c r="AQ25" s="65"/>
      <c r="AR25" s="65" t="s">
        <v>310</v>
      </c>
      <c r="AS25" s="65" t="s">
        <v>311</v>
      </c>
      <c r="AT25" s="65" t="s">
        <v>312</v>
      </c>
      <c r="AU25" s="65" t="s">
        <v>313</v>
      </c>
      <c r="AV25" s="65" t="s">
        <v>305</v>
      </c>
      <c r="AX25" s="65"/>
      <c r="AY25" s="65" t="s">
        <v>310</v>
      </c>
      <c r="AZ25" s="65" t="s">
        <v>311</v>
      </c>
      <c r="BA25" s="65" t="s">
        <v>312</v>
      </c>
      <c r="BB25" s="65" t="s">
        <v>313</v>
      </c>
      <c r="BC25" s="65" t="s">
        <v>305</v>
      </c>
      <c r="BE25" s="65"/>
      <c r="BF25" s="65" t="s">
        <v>310</v>
      </c>
      <c r="BG25" s="65" t="s">
        <v>311</v>
      </c>
      <c r="BH25" s="65" t="s">
        <v>312</v>
      </c>
      <c r="BI25" s="65" t="s">
        <v>313</v>
      </c>
      <c r="BJ25" s="65" t="s">
        <v>305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152.5128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2.1743505000000001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1.5858334000000001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22.003119000000002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3.5463474000000001</v>
      </c>
      <c r="AJ26" s="65" t="s">
        <v>336</v>
      </c>
      <c r="AK26" s="65">
        <v>320</v>
      </c>
      <c r="AL26" s="65">
        <v>400</v>
      </c>
      <c r="AM26" s="65">
        <v>0</v>
      </c>
      <c r="AN26" s="65">
        <v>1000</v>
      </c>
      <c r="AO26" s="65">
        <v>773.77106000000003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11.286509000000001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2.5107536000000001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1.0998532000000001</v>
      </c>
    </row>
    <row r="33" spans="1:68" x14ac:dyDescent="0.4">
      <c r="A33" s="70" t="s">
        <v>337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338</v>
      </c>
      <c r="B34" s="69"/>
      <c r="C34" s="69"/>
      <c r="D34" s="69"/>
      <c r="E34" s="69"/>
      <c r="F34" s="69"/>
      <c r="H34" s="69" t="s">
        <v>339</v>
      </c>
      <c r="I34" s="69"/>
      <c r="J34" s="69"/>
      <c r="K34" s="69"/>
      <c r="L34" s="69"/>
      <c r="M34" s="69"/>
      <c r="O34" s="69" t="s">
        <v>340</v>
      </c>
      <c r="P34" s="69"/>
      <c r="Q34" s="69"/>
      <c r="R34" s="69"/>
      <c r="S34" s="69"/>
      <c r="T34" s="69"/>
      <c r="V34" s="69" t="s">
        <v>341</v>
      </c>
      <c r="W34" s="69"/>
      <c r="X34" s="69"/>
      <c r="Y34" s="69"/>
      <c r="Z34" s="69"/>
      <c r="AA34" s="69"/>
      <c r="AC34" s="69" t="s">
        <v>342</v>
      </c>
      <c r="AD34" s="69"/>
      <c r="AE34" s="69"/>
      <c r="AF34" s="69"/>
      <c r="AG34" s="69"/>
      <c r="AH34" s="69"/>
      <c r="AJ34" s="69" t="s">
        <v>279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275</v>
      </c>
      <c r="C35" s="65" t="s">
        <v>276</v>
      </c>
      <c r="D35" s="65" t="s">
        <v>277</v>
      </c>
      <c r="E35" s="65" t="s">
        <v>278</v>
      </c>
      <c r="F35" s="65" t="s">
        <v>343</v>
      </c>
      <c r="H35" s="65"/>
      <c r="I35" s="65" t="s">
        <v>275</v>
      </c>
      <c r="J35" s="65" t="s">
        <v>276</v>
      </c>
      <c r="K35" s="65" t="s">
        <v>277</v>
      </c>
      <c r="L35" s="65" t="s">
        <v>278</v>
      </c>
      <c r="M35" s="65" t="s">
        <v>343</v>
      </c>
      <c r="O35" s="65"/>
      <c r="P35" s="65" t="s">
        <v>275</v>
      </c>
      <c r="Q35" s="65" t="s">
        <v>276</v>
      </c>
      <c r="R35" s="65" t="s">
        <v>277</v>
      </c>
      <c r="S35" s="65" t="s">
        <v>278</v>
      </c>
      <c r="T35" s="65" t="s">
        <v>343</v>
      </c>
      <c r="V35" s="65"/>
      <c r="W35" s="65" t="s">
        <v>275</v>
      </c>
      <c r="X35" s="65" t="s">
        <v>276</v>
      </c>
      <c r="Y35" s="65" t="s">
        <v>277</v>
      </c>
      <c r="Z35" s="65" t="s">
        <v>278</v>
      </c>
      <c r="AA35" s="65" t="s">
        <v>343</v>
      </c>
      <c r="AC35" s="65"/>
      <c r="AD35" s="65" t="s">
        <v>275</v>
      </c>
      <c r="AE35" s="65" t="s">
        <v>276</v>
      </c>
      <c r="AF35" s="65" t="s">
        <v>277</v>
      </c>
      <c r="AG35" s="65" t="s">
        <v>278</v>
      </c>
      <c r="AH35" s="65" t="s">
        <v>343</v>
      </c>
      <c r="AJ35" s="65"/>
      <c r="AK35" s="65" t="s">
        <v>275</v>
      </c>
      <c r="AL35" s="65" t="s">
        <v>276</v>
      </c>
      <c r="AM35" s="65" t="s">
        <v>277</v>
      </c>
      <c r="AN35" s="65" t="s">
        <v>278</v>
      </c>
      <c r="AO35" s="65" t="s">
        <v>343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621.50199999999995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1419.9735000000001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9075.3909999999996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4261.3437999999996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152.09296000000001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172.39774</v>
      </c>
    </row>
    <row r="43" spans="1:68" x14ac:dyDescent="0.4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281</v>
      </c>
      <c r="B44" s="69"/>
      <c r="C44" s="69"/>
      <c r="D44" s="69"/>
      <c r="E44" s="69"/>
      <c r="F44" s="69"/>
      <c r="H44" s="69" t="s">
        <v>282</v>
      </c>
      <c r="I44" s="69"/>
      <c r="J44" s="69"/>
      <c r="K44" s="69"/>
      <c r="L44" s="69"/>
      <c r="M44" s="69"/>
      <c r="O44" s="69" t="s">
        <v>283</v>
      </c>
      <c r="P44" s="69"/>
      <c r="Q44" s="69"/>
      <c r="R44" s="69"/>
      <c r="S44" s="69"/>
      <c r="T44" s="69"/>
      <c r="V44" s="69" t="s">
        <v>284</v>
      </c>
      <c r="W44" s="69"/>
      <c r="X44" s="69"/>
      <c r="Y44" s="69"/>
      <c r="Z44" s="69"/>
      <c r="AA44" s="69"/>
      <c r="AC44" s="69" t="s">
        <v>285</v>
      </c>
      <c r="AD44" s="69"/>
      <c r="AE44" s="69"/>
      <c r="AF44" s="69"/>
      <c r="AG44" s="69"/>
      <c r="AH44" s="69"/>
      <c r="AJ44" s="69" t="s">
        <v>286</v>
      </c>
      <c r="AK44" s="69"/>
      <c r="AL44" s="69"/>
      <c r="AM44" s="69"/>
      <c r="AN44" s="69"/>
      <c r="AO44" s="69"/>
      <c r="AQ44" s="69" t="s">
        <v>287</v>
      </c>
      <c r="AR44" s="69"/>
      <c r="AS44" s="69"/>
      <c r="AT44" s="69"/>
      <c r="AU44" s="69"/>
      <c r="AV44" s="69"/>
      <c r="AX44" s="69" t="s">
        <v>288</v>
      </c>
      <c r="AY44" s="69"/>
      <c r="AZ44" s="69"/>
      <c r="BA44" s="69"/>
      <c r="BB44" s="69"/>
      <c r="BC44" s="69"/>
      <c r="BE44" s="69" t="s">
        <v>289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275</v>
      </c>
      <c r="C45" s="65" t="s">
        <v>276</v>
      </c>
      <c r="D45" s="65" t="s">
        <v>277</v>
      </c>
      <c r="E45" s="65" t="s">
        <v>278</v>
      </c>
      <c r="F45" s="65" t="s">
        <v>343</v>
      </c>
      <c r="H45" s="65"/>
      <c r="I45" s="65" t="s">
        <v>275</v>
      </c>
      <c r="J45" s="65" t="s">
        <v>276</v>
      </c>
      <c r="K45" s="65" t="s">
        <v>277</v>
      </c>
      <c r="L45" s="65" t="s">
        <v>278</v>
      </c>
      <c r="M45" s="65" t="s">
        <v>343</v>
      </c>
      <c r="O45" s="65"/>
      <c r="P45" s="65" t="s">
        <v>275</v>
      </c>
      <c r="Q45" s="65" t="s">
        <v>276</v>
      </c>
      <c r="R45" s="65" t="s">
        <v>277</v>
      </c>
      <c r="S45" s="65" t="s">
        <v>278</v>
      </c>
      <c r="T45" s="65" t="s">
        <v>343</v>
      </c>
      <c r="V45" s="65"/>
      <c r="W45" s="65" t="s">
        <v>275</v>
      </c>
      <c r="X45" s="65" t="s">
        <v>276</v>
      </c>
      <c r="Y45" s="65" t="s">
        <v>277</v>
      </c>
      <c r="Z45" s="65" t="s">
        <v>278</v>
      </c>
      <c r="AA45" s="65" t="s">
        <v>343</v>
      </c>
      <c r="AC45" s="65"/>
      <c r="AD45" s="65" t="s">
        <v>275</v>
      </c>
      <c r="AE45" s="65" t="s">
        <v>276</v>
      </c>
      <c r="AF45" s="65" t="s">
        <v>277</v>
      </c>
      <c r="AG45" s="65" t="s">
        <v>278</v>
      </c>
      <c r="AH45" s="65" t="s">
        <v>343</v>
      </c>
      <c r="AJ45" s="65"/>
      <c r="AK45" s="65" t="s">
        <v>275</v>
      </c>
      <c r="AL45" s="65" t="s">
        <v>276</v>
      </c>
      <c r="AM45" s="65" t="s">
        <v>277</v>
      </c>
      <c r="AN45" s="65" t="s">
        <v>278</v>
      </c>
      <c r="AO45" s="65" t="s">
        <v>343</v>
      </c>
      <c r="AQ45" s="65"/>
      <c r="AR45" s="65" t="s">
        <v>275</v>
      </c>
      <c r="AS45" s="65" t="s">
        <v>276</v>
      </c>
      <c r="AT45" s="65" t="s">
        <v>277</v>
      </c>
      <c r="AU45" s="65" t="s">
        <v>278</v>
      </c>
      <c r="AV45" s="65" t="s">
        <v>343</v>
      </c>
      <c r="AX45" s="65"/>
      <c r="AY45" s="65" t="s">
        <v>275</v>
      </c>
      <c r="AZ45" s="65" t="s">
        <v>276</v>
      </c>
      <c r="BA45" s="65" t="s">
        <v>277</v>
      </c>
      <c r="BB45" s="65" t="s">
        <v>278</v>
      </c>
      <c r="BC45" s="65" t="s">
        <v>343</v>
      </c>
      <c r="BE45" s="65"/>
      <c r="BF45" s="65" t="s">
        <v>275</v>
      </c>
      <c r="BG45" s="65" t="s">
        <v>276</v>
      </c>
      <c r="BH45" s="65" t="s">
        <v>277</v>
      </c>
      <c r="BI45" s="65" t="s">
        <v>278</v>
      </c>
      <c r="BJ45" s="65" t="s">
        <v>343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20.367971000000001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14.765874999999999</v>
      </c>
      <c r="O46" s="65" t="s">
        <v>290</v>
      </c>
      <c r="P46" s="65">
        <v>600</v>
      </c>
      <c r="Q46" s="65">
        <v>800</v>
      </c>
      <c r="R46" s="65">
        <v>0</v>
      </c>
      <c r="S46" s="65">
        <v>10000</v>
      </c>
      <c r="T46" s="65">
        <v>860.19489999999996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1.5068028000000001E-2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4.7236856999999999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278.26384999999999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92.906080000000003</v>
      </c>
      <c r="AX46" s="65" t="s">
        <v>291</v>
      </c>
      <c r="AY46" s="65"/>
      <c r="AZ46" s="65"/>
      <c r="BA46" s="65"/>
      <c r="BB46" s="65"/>
      <c r="BC46" s="65"/>
      <c r="BE46" s="65" t="s">
        <v>292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9" sqref="I9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344</v>
      </c>
      <c r="B2" s="61" t="s">
        <v>345</v>
      </c>
      <c r="C2" s="61" t="s">
        <v>346</v>
      </c>
      <c r="D2" s="61">
        <v>56</v>
      </c>
      <c r="E2" s="61">
        <v>2145.8103000000001</v>
      </c>
      <c r="F2" s="61">
        <v>348.84910000000002</v>
      </c>
      <c r="G2" s="61">
        <v>46.984645999999998</v>
      </c>
      <c r="H2" s="61">
        <v>28.358516999999999</v>
      </c>
      <c r="I2" s="61">
        <v>18.62613</v>
      </c>
      <c r="J2" s="61">
        <v>83.403403999999995</v>
      </c>
      <c r="K2" s="61">
        <v>43.683475000000001</v>
      </c>
      <c r="L2" s="61">
        <v>39.719932999999997</v>
      </c>
      <c r="M2" s="61">
        <v>34.576740000000001</v>
      </c>
      <c r="N2" s="61">
        <v>3.1978382999999999</v>
      </c>
      <c r="O2" s="61">
        <v>19.740513</v>
      </c>
      <c r="P2" s="61">
        <v>1003.4152</v>
      </c>
      <c r="Q2" s="61">
        <v>38.504939999999998</v>
      </c>
      <c r="R2" s="61">
        <v>782.91120000000001</v>
      </c>
      <c r="S2" s="61">
        <v>94.637739999999994</v>
      </c>
      <c r="T2" s="61">
        <v>8259.2810000000009</v>
      </c>
      <c r="U2" s="61">
        <v>5.2699094000000004</v>
      </c>
      <c r="V2" s="61">
        <v>26.607514999999999</v>
      </c>
      <c r="W2" s="61">
        <v>341.27945</v>
      </c>
      <c r="X2" s="61">
        <v>152.5128</v>
      </c>
      <c r="Y2" s="61">
        <v>2.1743505000000001</v>
      </c>
      <c r="Z2" s="61">
        <v>1.5858334000000001</v>
      </c>
      <c r="AA2" s="61">
        <v>22.003119000000002</v>
      </c>
      <c r="AB2" s="61">
        <v>3.5463474000000001</v>
      </c>
      <c r="AC2" s="61">
        <v>773.77106000000003</v>
      </c>
      <c r="AD2" s="61">
        <v>11.286509000000001</v>
      </c>
      <c r="AE2" s="61">
        <v>2.5107536000000001</v>
      </c>
      <c r="AF2" s="61">
        <v>1.0998532000000001</v>
      </c>
      <c r="AG2" s="61">
        <v>621.50199999999995</v>
      </c>
      <c r="AH2" s="61">
        <v>392.63029999999998</v>
      </c>
      <c r="AI2" s="61">
        <v>228.87169</v>
      </c>
      <c r="AJ2" s="61">
        <v>1419.9735000000001</v>
      </c>
      <c r="AK2" s="61">
        <v>9075.3909999999996</v>
      </c>
      <c r="AL2" s="61">
        <v>152.09296000000001</v>
      </c>
      <c r="AM2" s="61">
        <v>4261.3437999999996</v>
      </c>
      <c r="AN2" s="61">
        <v>172.39774</v>
      </c>
      <c r="AO2" s="61">
        <v>20.367971000000001</v>
      </c>
      <c r="AP2" s="61">
        <v>15.210874</v>
      </c>
      <c r="AQ2" s="61">
        <v>5.1570992000000002</v>
      </c>
      <c r="AR2" s="61">
        <v>14.765874999999999</v>
      </c>
      <c r="AS2" s="61">
        <v>860.19489999999996</v>
      </c>
      <c r="AT2" s="61">
        <v>1.5068028000000001E-2</v>
      </c>
      <c r="AU2" s="61">
        <v>4.7236856999999999</v>
      </c>
      <c r="AV2" s="61">
        <v>278.26384999999999</v>
      </c>
      <c r="AW2" s="61">
        <v>92.906080000000003</v>
      </c>
      <c r="AX2" s="61">
        <v>0.14125186000000001</v>
      </c>
      <c r="AY2" s="61">
        <v>1.3970186</v>
      </c>
      <c r="AZ2" s="61">
        <v>259.01830000000001</v>
      </c>
      <c r="BA2" s="61">
        <v>44.752960000000002</v>
      </c>
      <c r="BB2" s="61">
        <v>12.638904</v>
      </c>
      <c r="BC2" s="61">
        <v>17.234514000000001</v>
      </c>
      <c r="BD2" s="61">
        <v>14.873536</v>
      </c>
      <c r="BE2" s="61">
        <v>1.0406523000000001</v>
      </c>
      <c r="BF2" s="61">
        <v>3.6159539999999999</v>
      </c>
      <c r="BG2" s="61">
        <v>2.7754896000000001E-3</v>
      </c>
      <c r="BH2" s="61">
        <v>7.7224867000000004E-3</v>
      </c>
      <c r="BI2" s="61">
        <v>6.0072373999999996E-3</v>
      </c>
      <c r="BJ2" s="61">
        <v>3.6293387000000003E-2</v>
      </c>
      <c r="BK2" s="61">
        <v>2.1349920000000001E-4</v>
      </c>
      <c r="BL2" s="61">
        <v>0.52715100000000004</v>
      </c>
      <c r="BM2" s="61">
        <v>7.7674640000000004</v>
      </c>
      <c r="BN2" s="61">
        <v>2.3318156999999999</v>
      </c>
      <c r="BO2" s="61">
        <v>103.69976</v>
      </c>
      <c r="BP2" s="61">
        <v>22.374320999999998</v>
      </c>
      <c r="BQ2" s="61">
        <v>33.467551999999998</v>
      </c>
      <c r="BR2" s="61">
        <v>113.62426000000001</v>
      </c>
      <c r="BS2" s="61">
        <v>20.347534</v>
      </c>
      <c r="BT2" s="61">
        <v>26.706613999999998</v>
      </c>
      <c r="BU2" s="61">
        <v>0.26132956000000002</v>
      </c>
      <c r="BV2" s="61">
        <v>0.15746215999999999</v>
      </c>
      <c r="BW2" s="61">
        <v>1.7588440999999999</v>
      </c>
      <c r="BX2" s="61">
        <v>2.5277539999999998</v>
      </c>
      <c r="BY2" s="61">
        <v>0.13295262999999999</v>
      </c>
      <c r="BZ2" s="61">
        <v>8.2706974000000002E-4</v>
      </c>
      <c r="CA2" s="61">
        <v>0.64486030000000005</v>
      </c>
      <c r="CB2" s="61">
        <v>9.4523510000000005E-2</v>
      </c>
      <c r="CC2" s="61">
        <v>0.26422541999999999</v>
      </c>
      <c r="CD2" s="61">
        <v>3.2039344000000001</v>
      </c>
      <c r="CE2" s="61">
        <v>4.8453240000000002E-2</v>
      </c>
      <c r="CF2" s="61">
        <v>0.67914280000000005</v>
      </c>
      <c r="CG2" s="61">
        <v>4.9500000000000003E-7</v>
      </c>
      <c r="CH2" s="61">
        <v>6.9224625999999997E-2</v>
      </c>
      <c r="CI2" s="61">
        <v>6.3704499999999997E-3</v>
      </c>
      <c r="CJ2" s="61">
        <v>6.6440859999999997</v>
      </c>
      <c r="CK2" s="61">
        <v>8.4938010000000005E-3</v>
      </c>
      <c r="CL2" s="61">
        <v>2.1186305999999999</v>
      </c>
      <c r="CM2" s="61">
        <v>7.0690390000000001</v>
      </c>
      <c r="CN2" s="61">
        <v>2654.3252000000002</v>
      </c>
      <c r="CO2" s="61">
        <v>4590.3306000000002</v>
      </c>
      <c r="CP2" s="61">
        <v>2992.5814999999998</v>
      </c>
      <c r="CQ2" s="61">
        <v>1166.9493</v>
      </c>
      <c r="CR2" s="61">
        <v>553.23969999999997</v>
      </c>
      <c r="CS2" s="61">
        <v>509.03897000000001</v>
      </c>
      <c r="CT2" s="61">
        <v>2554.1104</v>
      </c>
      <c r="CU2" s="61">
        <v>1591.8104000000001</v>
      </c>
      <c r="CV2" s="61">
        <v>1499.2717</v>
      </c>
      <c r="CW2" s="61">
        <v>1871.2451000000001</v>
      </c>
      <c r="CX2" s="61">
        <v>530.88760000000002</v>
      </c>
      <c r="CY2" s="61">
        <v>3399.9214000000002</v>
      </c>
      <c r="CZ2" s="61">
        <v>1783.7031999999999</v>
      </c>
      <c r="DA2" s="61">
        <v>3861.9027999999998</v>
      </c>
      <c r="DB2" s="61">
        <v>3878.1226000000001</v>
      </c>
      <c r="DC2" s="61">
        <v>5278.3739999999998</v>
      </c>
      <c r="DD2" s="61">
        <v>8627.3439999999991</v>
      </c>
      <c r="DE2" s="61">
        <v>1989.9918</v>
      </c>
      <c r="DF2" s="61">
        <v>3951.3656999999998</v>
      </c>
      <c r="DG2" s="61">
        <v>1980.4989</v>
      </c>
      <c r="DH2" s="61">
        <v>180.45052000000001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44.752960000000002</v>
      </c>
      <c r="B6">
        <f>BB2</f>
        <v>12.638904</v>
      </c>
      <c r="C6">
        <f>BC2</f>
        <v>17.234514000000001</v>
      </c>
      <c r="D6">
        <f>BD2</f>
        <v>14.873536</v>
      </c>
    </row>
    <row r="7" spans="1:113" x14ac:dyDescent="0.4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23414</v>
      </c>
      <c r="C2" s="56">
        <f ca="1">YEAR(TODAY())-YEAR(B2)+IF(TODAY()&gt;=DATE(YEAR(TODAY()),MONTH(B2),DAY(B2)),0,-1)</f>
        <v>56</v>
      </c>
      <c r="E2" s="52">
        <v>165.5</v>
      </c>
      <c r="F2" s="53" t="s">
        <v>39</v>
      </c>
      <c r="G2" s="52">
        <v>62.2</v>
      </c>
      <c r="H2" s="51" t="s">
        <v>41</v>
      </c>
      <c r="I2" s="72">
        <f>ROUND(G3/E3^2,1)</f>
        <v>22.7</v>
      </c>
    </row>
    <row r="3" spans="1:9" x14ac:dyDescent="0.4">
      <c r="E3" s="51">
        <f>E2/100</f>
        <v>1.655</v>
      </c>
      <c r="F3" s="51" t="s">
        <v>40</v>
      </c>
      <c r="G3" s="51">
        <f>G2</f>
        <v>62.2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이숙일, ID : H1900265)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24일 10:30:15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293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165.5</v>
      </c>
      <c r="L12" s="129"/>
      <c r="M12" s="122">
        <f>'개인정보 및 신체계측 입력'!G2</f>
        <v>62.2</v>
      </c>
      <c r="N12" s="123"/>
      <c r="O12" s="118" t="s">
        <v>271</v>
      </c>
      <c r="P12" s="112"/>
      <c r="Q12" s="115">
        <f>'개인정보 및 신체계측 입력'!I2</f>
        <v>22.7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이숙일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72.793000000000006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9.8040000000000003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17.402999999999999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</v>
      </c>
      <c r="L72" s="36" t="s">
        <v>53</v>
      </c>
      <c r="M72" s="36">
        <f>ROUND('DRIs DATA'!K8,1)</f>
        <v>14.1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104.39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221.73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152.51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236.42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77.69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605.03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203.68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2020-06-24T02:23:40Z</dcterms:modified>
</cp:coreProperties>
</file>