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<sst xmlns="http://schemas.openxmlformats.org/spreadsheetml/2006/main" count="692" uniqueCount="341">
  <si>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</si>
  <si>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</si>
  <si>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</si>
  <si>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</si>
  <si>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</si>
  <si>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</si>
  <si>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</si>
  <si>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</si>
  <si>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</si>
  <si>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</si>
  <si>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</si>
  <si>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</si>
  <si>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</si>
  <si>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</si>
  <si>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</si>
  <si>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</si>
  <si>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</si>
  <si>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</si>
  <si>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</si>
  <si>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</si>
  <si>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</si>
  <si>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</si>
  <si>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</si>
  <si>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</si>
  <si>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</si>
  <si>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</si>
  <si>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</si>
  <si>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</si>
  <si>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</si>
  <si>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</si>
  <si>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</si>
  <si>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</si>
  <si>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</si>
  <si>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</si>
  <si>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</si>
  <si>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</si>
  <si>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</si>
  <si>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</si>
  <si>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</si>
  <si>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</si>
  <si>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</si>
  <si>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</si>
  <si>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</si>
  <si>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</si>
  <si>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</si>
  <si>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</si>
  <si>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</si>
  <si>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</si>
  <si>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</si>
  <si>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</si>
  <si>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</si>
  <si>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</si>
  <si>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</si>
  <si>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</si>
  <si>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</si>
  <si>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</si>
  <si>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</si>
  <si>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</si>
  <si>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</si>
  <si>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</si>
  <si>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</si>
  <si>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</si>
  <si>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</si>
  <si>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</si>
  <si>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</si>
  <si>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</si>
  <si>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</si>
  <si>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</si>
  <si>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</si>
  <si>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</si>
  <si>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</si>
  <si>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</si>
  <si>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</si>
  <si>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</si>
  <si>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</si>
  <si>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</si>
  <si>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</si>
  <si>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</si>
  <si>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</si>
  <si>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</si>
  <si>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</si>
  <si>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</si>
  <si>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</si>
  <si>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</si>
  <si>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</si>
  <si>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</si>
  <si>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</si>
  <si>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</si>
  <si>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</si>
  <si>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</si>
  <si>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</si>
  <si>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</si>
  <si>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</si>
  <si>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</si>
  <si>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</si>
  <si>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</si>
  <si>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</si>
  <si>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</si>
  <si>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</si>
  <si>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</si>
  <si>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</si>
  <si>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</si>
  <si>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</si>
  <si>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</si>
  <si>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</si>
  <si>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</si>
  <si>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</si>
  <si>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</si>
  <si>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</si>
  <si>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</si>
  <si>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</si>
  <si>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</si>
  <si>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</si>
  <si>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</si>
  <si>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</si>
  <si>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</si>
  <si>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</si>
  <si>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</si>
  <si>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</si>
  <si>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</si>
  <si>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</si>
  <si>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</si>
  <si>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</si>
  <si>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</si>
  <si>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</si>
  <si>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</si>
  <si>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</si>
  <si>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</si>
  <si>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</si>
  <si>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</si>
  <si>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</si>
  <si>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</si>
  <si>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</si>
  <si>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</si>
  <si>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</si>
  <si>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</si>
  <si>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</si>
  <si>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</si>
  <si>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</si>
  <si>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</si>
  <si>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</si>
  <si>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</si>
  <si>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</si>
  <si>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</si>
  <si>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</si>
  <si>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</si>
  <si>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</si>
  <si>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</si>
  <si>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</si>
  <si>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</si>
  <si>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</si>
  <si>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</si>
  <si>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</si>
  <si>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</si>
  <si>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</si>
  <si>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</si>
  <si>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</si>
  <si>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</si>
  <si>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</si>
  <si>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</si>
  <si>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</si>
  <si>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</si>
  <si>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</si>
  <si>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</si>
  <si>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</si>
  <si>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</si>
  <si>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</si>
  <si>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</si>
  <si>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</si>
  <si>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</si>
  <si>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</si>
  <si>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</si>
  <si>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</si>
  <si>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</si>
  <si>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</si>
  <si>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</si>
  <si>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</si>
  <si>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</si>
  <si>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</si>
  <si>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</si>
  <si>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</si>
  <si>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</si>
  <si>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</si>
  <si>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</si>
  <si>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</si>
  <si>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</si>
  <si>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</si>
  <si>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</si>
  <si>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</si>
  <si>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</si>
  <si>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</si>
  <si>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</si>
  <si>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</si>
  <si>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</si>
  <si>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</si>
  <si>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</si>
  <si>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</si>
  <si>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</si>
  <si>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</si>
  <si>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</si>
  <si>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</si>
  <si>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</si>
  <si>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</si>
  <si>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</si>
  <si>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</si>
  <si>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</si>
  <si>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</si>
  <si>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</si>
  <si>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</si>
  <si>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</si>
  <si>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</si>
  <si>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</si>
  <si>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</si>
  <si>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</si>
  <si>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</si>
  <si>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</si>
  <si>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</si>
  <si>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</si>
  <si>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</si>
  <si>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</si>
  <si>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</si>
  <si>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</si>
  <si>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</si>
  <si>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</si>
  <si>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</si>
  <si>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</si>
  <si>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</si>
  <si>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</si>
  <si>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</si>
  <si>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</si>
  <si>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</si>
  <si>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</si>
  <si>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</si>
  <si>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</si>
  <si>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</si>
  <si>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</si>
  <si>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</si>
  <si>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</si>
  <si>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</si>
  <si>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</si>
  <si>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</si>
  <si>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</si>
  <si>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</si>
  <si>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</si>
  <si>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</si>
  <si>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</si>
  <si>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</si>
  <si>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</si>
  <si>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</si>
  <si>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</si>
  <si>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</si>
  <si>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</si>
  <si>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</si>
  <si>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</si>
  <si>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</si>
  <si>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</si>
  <si>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</si>
  <si>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</si>
  <si>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</si>
  <si>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</si>
  <si>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</si>
  <si>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</si>
  <si>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</si>
  <si>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</si>
  <si>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</si>
  <si>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</si>
  <si>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</si>
  <si>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</si>
  <si>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</si>
  <si>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</si>
  <si>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</si>
  <si>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</si>
  <si>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</si>
  <si>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</si>
  <si>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</si>
  <si>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인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</si>
  <si>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</si>
  <si>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</si>
  <si>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김지희, ID : H1900266)</t>
  </si>
  <si>
    <t>출력시각</t>
    <phoneticPr fontId="1" type="noConversion"/>
  </si>
  <si>
    <t>2020년 06월 24일 10:23:54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</si>
  <si>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</si>
  <si>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</si>
  <si>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</si>
  <si>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</si>
  <si>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</si>
  <si>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</si>
  <si>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</si>
  <si>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</si>
  <si>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</si>
  <si>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</si>
  <si>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</si>
  <si>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</si>
  <si>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</si>
  <si>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</si>
  <si>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</si>
  <si>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</si>
  <si>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</si>
  <si>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</si>
  <si>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</si>
  <si>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</si>
  <si>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</si>
  <si>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</si>
  <si>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</si>
  <si>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</si>
  <si>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</si>
  <si>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</si>
  <si>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</si>
  <si>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</si>
  <si>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</si>
  <si>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</si>
  <si>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</si>
  <si>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</si>
  <si>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</si>
  <si>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</si>
  <si>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</si>
  <si>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</si>
  <si>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</si>
  <si>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</si>
  <si>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</si>
  <si>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</si>
  <si>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</si>
  <si>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</si>
  <si>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</si>
  <si>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</si>
  <si>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</si>
  <si>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</si>
  <si>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</si>
  <si>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</si>
  <si>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</si>
  <si>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</si>
  <si>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</si>
  <si>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</si>
  <si>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</si>
  <si>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</si>
  <si>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</si>
  <si>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</si>
  <si>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</si>
  <si>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H1900266</t>
  </si>
  <si>
    <t>김지희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</si>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</sst>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112.65302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188600"/>
        <c:axId val="540189776"/>
      </c:barChart>
      <c:catAx>
        <c:axId val="54018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189776"/>
        <c:crosses val="autoZero"/>
        <c:auto val="1"/>
        <c:lblAlgn val="ctr"/>
        <c:lblOffset val="100"/>
        <c:noMultiLvlLbl val="0"/>
      </c:catAx>
      <c:valAx>
        <c:axId val="54018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18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5.5312890000000001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826944"/>
        <c:axId val="537856640"/>
      </c:barChart>
      <c:catAx>
        <c:axId val="53982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56640"/>
        <c:crosses val="autoZero"/>
        <c:auto val="1"/>
        <c:lblAlgn val="ctr"/>
        <c:lblOffset val="100"/>
        <c:noMultiLvlLbl val="0"/>
      </c:catAx>
      <c:valAx>
        <c:axId val="537856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82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6.1089000000000002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57424"/>
        <c:axId val="537857816"/>
      </c:barChart>
      <c:catAx>
        <c:axId val="53785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57816"/>
        <c:crosses val="autoZero"/>
        <c:auto val="1"/>
        <c:lblAlgn val="ctr"/>
        <c:lblOffset val="100"/>
        <c:noMultiLvlLbl val="0"/>
      </c:catAx>
      <c:valAx>
        <c:axId val="53785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5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2015.3434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441568"/>
        <c:axId val="540441960"/>
      </c:barChart>
      <c:catAx>
        <c:axId val="54044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441960"/>
        <c:crosses val="autoZero"/>
        <c:auto val="1"/>
        <c:lblAlgn val="ctr"/>
        <c:lblOffset val="100"/>
        <c:noMultiLvlLbl val="0"/>
      </c:catAx>
      <c:valAx>
        <c:axId val="54044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44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6342.5385999999999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442744"/>
        <c:axId val="540443136"/>
      </c:barChart>
      <c:catAx>
        <c:axId val="54044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443136"/>
        <c:crosses val="autoZero"/>
        <c:auto val="1"/>
        <c:lblAlgn val="ctr"/>
        <c:lblOffset val="100"/>
        <c:noMultiLvlLbl val="0"/>
      </c:catAx>
      <c:valAx>
        <c:axId val="5404431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44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357.46445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156456"/>
        <c:axId val="490156848"/>
      </c:barChart>
      <c:catAx>
        <c:axId val="4901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156848"/>
        <c:crosses val="autoZero"/>
        <c:auto val="1"/>
        <c:lblAlgn val="ctr"/>
        <c:lblOffset val="100"/>
        <c:noMultiLvlLbl val="0"/>
      </c:catAx>
      <c:valAx>
        <c:axId val="490156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1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251.11882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157632"/>
        <c:axId val="537024232"/>
      </c:barChart>
      <c:catAx>
        <c:axId val="49015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024232"/>
        <c:crosses val="autoZero"/>
        <c:auto val="1"/>
        <c:lblAlgn val="ctr"/>
        <c:lblOffset val="100"/>
        <c:noMultiLvlLbl val="0"/>
      </c:catAx>
      <c:valAx>
        <c:axId val="537024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15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17.196047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025016"/>
        <c:axId val="537025408"/>
      </c:barChart>
      <c:catAx>
        <c:axId val="53702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025408"/>
        <c:crosses val="autoZero"/>
        <c:auto val="1"/>
        <c:lblAlgn val="ctr"/>
        <c:lblOffset val="100"/>
        <c:noMultiLvlLbl val="0"/>
      </c:catAx>
      <c:valAx>
        <c:axId val="537025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02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1331.1415999999999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0065760"/>
        <c:axId val="320066152"/>
      </c:barChart>
      <c:catAx>
        <c:axId val="32006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0066152"/>
        <c:crosses val="autoZero"/>
        <c:auto val="1"/>
        <c:lblAlgn val="ctr"/>
        <c:lblOffset val="100"/>
        <c:noMultiLvlLbl val="0"/>
      </c:catAx>
      <c:valAx>
        <c:axId val="3200661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006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5.4521414999999997E-2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0066936"/>
        <c:axId val="320067328"/>
      </c:barChart>
      <c:catAx>
        <c:axId val="32006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0067328"/>
        <c:crosses val="autoZero"/>
        <c:auto val="1"/>
        <c:lblAlgn val="ctr"/>
        <c:lblOffset val="100"/>
        <c:noMultiLvlLbl val="0"/>
      </c:catAx>
      <c:valAx>
        <c:axId val="32006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006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4.7566147000000001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852688"/>
        <c:axId val="611853080"/>
      </c:barChart>
      <c:catAx>
        <c:axId val="61185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853080"/>
        <c:crosses val="autoZero"/>
        <c:auto val="1"/>
        <c:lblAlgn val="ctr"/>
        <c:lblOffset val="100"/>
        <c:noMultiLvlLbl val="0"/>
      </c:catAx>
      <c:valAx>
        <c:axId val="611853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85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42.38917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0094384"/>
        <c:axId val="320094776"/>
      </c:barChart>
      <c:catAx>
        <c:axId val="32009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0094776"/>
        <c:crosses val="autoZero"/>
        <c:auto val="1"/>
        <c:lblAlgn val="ctr"/>
        <c:lblOffset val="100"/>
        <c:noMultiLvlLbl val="0"/>
      </c:catAx>
      <c:valAx>
        <c:axId val="320094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009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301.78591999999998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817144"/>
        <c:axId val="538817536"/>
      </c:barChart>
      <c:catAx>
        <c:axId val="53881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817536"/>
        <c:crosses val="autoZero"/>
        <c:auto val="1"/>
        <c:lblAlgn val="ctr"/>
        <c:lblOffset val="100"/>
        <c:noMultiLvlLbl val="0"/>
      </c:catAx>
      <c:valAx>
        <c:axId val="538817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817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122.00548000000001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817928"/>
        <c:axId val="538818320"/>
      </c:barChart>
      <c:catAx>
        <c:axId val="53881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818320"/>
        <c:crosses val="autoZero"/>
        <c:auto val="1"/>
        <c:lblAlgn val="ctr"/>
        <c:lblOffset val="100"/>
        <c:noMultiLvlLbl val="0"/>
      </c:catAx>
      <c:valAx>
        <c:axId val="53881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81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5.0019999999999998</c:v>
                </c:pt>
                <c:pt idx="1">
                  <c:v>17.617000000000001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2961384"/>
        <c:axId val="552961776"/>
      </c:barChart>
      <c:catAx>
        <c:axId val="55296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961776"/>
        <c:crosses val="autoZero"/>
        <c:auto val="1"/>
        <c:lblAlgn val="ctr"/>
        <c:lblOffset val="100"/>
        <c:noMultiLvlLbl val="0"/>
      </c:catAx>
      <c:valAx>
        <c:axId val="55296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96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23.987863999999998</c:v>
                </c:pt>
                <c:pt idx="1">
                  <c:v>27.712736</c:v>
                </c:pt>
                <c:pt idx="2">
                  <c:v>25.380949999999999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949.5403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962952"/>
        <c:axId val="537258848"/>
      </c:barChart>
      <c:catAx>
        <c:axId val="55296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58848"/>
        <c:crosses val="autoZero"/>
        <c:auto val="1"/>
        <c:lblAlgn val="ctr"/>
        <c:lblOffset val="100"/>
        <c:noMultiLvlLbl val="0"/>
      </c:catAx>
      <c:valAx>
        <c:axId val="537258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96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44.504215000000002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59632"/>
        <c:axId val="537260024"/>
      </c:barChart>
      <c:catAx>
        <c:axId val="53725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60024"/>
        <c:crosses val="autoZero"/>
        <c:auto val="1"/>
        <c:lblAlgn val="ctr"/>
        <c:lblOffset val="100"/>
        <c:noMultiLvlLbl val="0"/>
      </c:catAx>
      <c:valAx>
        <c:axId val="53726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5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70.927000000000007</c:v>
                </c:pt>
                <c:pt idx="1">
                  <c:v>13.33</c:v>
                </c:pt>
                <c:pt idx="2">
                  <c:v>15.743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2708368"/>
        <c:axId val="612708760"/>
      </c:barChart>
      <c:catAx>
        <c:axId val="61270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8760"/>
        <c:crosses val="autoZero"/>
        <c:auto val="1"/>
        <c:lblAlgn val="ctr"/>
        <c:lblOffset val="100"/>
        <c:noMultiLvlLbl val="0"/>
      </c:catAx>
      <c:valAx>
        <c:axId val="612708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70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3327.1138000000001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709544"/>
        <c:axId val="612709936"/>
      </c:barChart>
      <c:catAx>
        <c:axId val="61270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9936"/>
        <c:crosses val="autoZero"/>
        <c:auto val="1"/>
        <c:lblAlgn val="ctr"/>
        <c:lblOffset val="100"/>
        <c:noMultiLvlLbl val="0"/>
      </c:catAx>
      <c:valAx>
        <c:axId val="612709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70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289.01357999999999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462752"/>
        <c:axId val="164463144"/>
      </c:barChart>
      <c:catAx>
        <c:axId val="16446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463144"/>
        <c:crosses val="autoZero"/>
        <c:auto val="1"/>
        <c:lblAlgn val="ctr"/>
        <c:lblOffset val="100"/>
        <c:noMultiLvlLbl val="0"/>
      </c:catAx>
      <c:valAx>
        <c:axId val="164463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46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955.43910000000005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463928"/>
        <c:axId val="548905368"/>
      </c:barChart>
      <c:catAx>
        <c:axId val="16446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905368"/>
        <c:crosses val="autoZero"/>
        <c:auto val="1"/>
        <c:lblAlgn val="ctr"/>
        <c:lblOffset val="100"/>
        <c:noMultiLvlLbl val="0"/>
      </c:catAx>
      <c:valAx>
        <c:axId val="548905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46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7.9953947000000003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0095560"/>
        <c:axId val="320095952"/>
      </c:barChart>
      <c:catAx>
        <c:axId val="32009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0095952"/>
        <c:crosses val="autoZero"/>
        <c:auto val="1"/>
        <c:lblAlgn val="ctr"/>
        <c:lblOffset val="100"/>
        <c:noMultiLvlLbl val="0"/>
      </c:catAx>
      <c:valAx>
        <c:axId val="320095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009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7663.9620000000004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906152"/>
        <c:axId val="548906544"/>
      </c:barChart>
      <c:catAx>
        <c:axId val="54890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906544"/>
        <c:crosses val="autoZero"/>
        <c:auto val="1"/>
        <c:lblAlgn val="ctr"/>
        <c:lblOffset val="100"/>
        <c:noMultiLvlLbl val="0"/>
      </c:catAx>
      <c:valAx>
        <c:axId val="548906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90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27.086829999999999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77064"/>
        <c:axId val="608177456"/>
      </c:barChart>
      <c:catAx>
        <c:axId val="60817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77456"/>
        <c:crosses val="autoZero"/>
        <c:auto val="1"/>
        <c:lblAlgn val="ctr"/>
        <c:lblOffset val="100"/>
        <c:noMultiLvlLbl val="0"/>
      </c:catAx>
      <c:valAx>
        <c:axId val="60817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7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3.1854515000000001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78240"/>
        <c:axId val="608178632"/>
      </c:barChart>
      <c:catAx>
        <c:axId val="60817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78632"/>
        <c:crosses val="autoZero"/>
        <c:auto val="1"/>
        <c:lblAlgn val="ctr"/>
        <c:lblOffset val="100"/>
        <c:noMultiLvlLbl val="0"/>
      </c:catAx>
      <c:valAx>
        <c:axId val="60817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7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380.34607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547920"/>
        <c:axId val="613548312"/>
      </c:barChart>
      <c:catAx>
        <c:axId val="61354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548312"/>
        <c:crosses val="autoZero"/>
        <c:auto val="1"/>
        <c:lblAlgn val="ctr"/>
        <c:lblOffset val="100"/>
        <c:noMultiLvlLbl val="0"/>
      </c:catAx>
      <c:valAx>
        <c:axId val="61354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54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2.5408390000000001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18464"/>
        <c:axId val="604318856"/>
      </c:barChart>
      <c:catAx>
        <c:axId val="60431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18856"/>
        <c:crosses val="autoZero"/>
        <c:auto val="1"/>
        <c:lblAlgn val="ctr"/>
        <c:lblOffset val="100"/>
        <c:noMultiLvlLbl val="0"/>
      </c:catAx>
      <c:valAx>
        <c:axId val="604318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1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26.878242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549096"/>
        <c:axId val="604319640"/>
      </c:barChart>
      <c:catAx>
        <c:axId val="61354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19640"/>
        <c:crosses val="autoZero"/>
        <c:auto val="1"/>
        <c:lblAlgn val="ctr"/>
        <c:lblOffset val="100"/>
        <c:noMultiLvlLbl val="0"/>
      </c:catAx>
      <c:valAx>
        <c:axId val="604319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54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3.1854515000000001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98536"/>
        <c:axId val="553398928"/>
      </c:barChart>
      <c:catAx>
        <c:axId val="55339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98928"/>
        <c:crosses val="autoZero"/>
        <c:auto val="1"/>
        <c:lblAlgn val="ctr"/>
        <c:lblOffset val="100"/>
        <c:noMultiLvlLbl val="0"/>
      </c:catAx>
      <c:valAx>
        <c:axId val="55339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9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911.36950000000002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99712"/>
        <c:axId val="553400104"/>
      </c:barChart>
      <c:catAx>
        <c:axId val="55339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400104"/>
        <c:crosses val="autoZero"/>
        <c:auto val="1"/>
        <c:lblAlgn val="ctr"/>
        <c:lblOffset val="100"/>
        <c:noMultiLvlLbl val="0"/>
      </c:catAx>
      <c:valAx>
        <c:axId val="553400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9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14.763745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825768"/>
        <c:axId val="539826160"/>
      </c:barChart>
      <c:catAx>
        <c:axId val="53982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826160"/>
        <c:crosses val="autoZero"/>
        <c:auto val="1"/>
        <c:lblAlgn val="ctr"/>
        <c:lblOffset val="100"/>
        <c:noMultiLvlLbl val="0"/>
      </c:catAx>
      <c:valAx>
        <c:axId val="53982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82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김지희, ID : H1900266)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24일 10:23:54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3327.1138000000001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112.65302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42.38917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70.927000000000007</v>
      </c>
      <c r="G8" s="59">
        <f>'DRIs DATA 입력'!G8</f>
        <v>13.33</v>
      </c>
      <c r="H8" s="59">
        <f>'DRIs DATA 입력'!H8</f>
        <v>15.743</v>
      </c>
      <c r="I8" s="46"/>
      <c r="J8" s="59" t="s">
        <v>216</v>
      </c>
      <c r="K8" s="59">
        <f>'DRIs DATA 입력'!K8</f>
        <v>5.0019999999999998</v>
      </c>
      <c r="L8" s="59">
        <f>'DRIs DATA 입력'!L8</f>
        <v>17.617000000000001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949.5403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44.504215000000002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7.9953947000000003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380.34607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289.01357999999999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2.9802585000000001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2.5408390000000001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26.878242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3.1854515000000001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911.36950000000002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14.763745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5.5312890000000001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6.1089000000000002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955.43910000000005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2015.3434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7663.9620000000004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6342.5385999999999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357.46445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251.11882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27.086829999999999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17.196047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1331.1415999999999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5.4521414999999997E-2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4.7566147000000001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301.78591999999998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122.00548000000001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10" sqref="D1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4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282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285</v>
      </c>
      <c r="O4" s="69"/>
      <c r="P4" s="69"/>
      <c r="Q4" s="69"/>
      <c r="R4" s="69"/>
      <c r="S4" s="69"/>
      <c r="U4" s="69" t="s">
        <v>286</v>
      </c>
      <c r="V4" s="69"/>
      <c r="W4" s="69"/>
      <c r="X4" s="69"/>
      <c r="Y4" s="69"/>
      <c r="Z4" s="69"/>
    </row>
    <row r="5" spans="1:27" x14ac:dyDescent="0.4">
      <c r="A5" s="65"/>
      <c r="B5" s="65" t="s">
        <v>287</v>
      </c>
      <c r="C5" s="65" t="s">
        <v>288</v>
      </c>
      <c r="E5" s="65"/>
      <c r="F5" s="65" t="s">
        <v>289</v>
      </c>
      <c r="G5" s="65" t="s">
        <v>290</v>
      </c>
      <c r="H5" s="65" t="s">
        <v>285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288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288</v>
      </c>
    </row>
    <row r="6" spans="1:27" x14ac:dyDescent="0.4">
      <c r="A6" s="65" t="s">
        <v>297</v>
      </c>
      <c r="B6" s="65">
        <v>1800</v>
      </c>
      <c r="C6" s="65">
        <v>3327.1138000000001</v>
      </c>
      <c r="E6" s="65" t="s">
        <v>298</v>
      </c>
      <c r="F6" s="65">
        <v>55</v>
      </c>
      <c r="G6" s="65">
        <v>15</v>
      </c>
      <c r="H6" s="65">
        <v>7</v>
      </c>
      <c r="J6" s="65" t="s">
        <v>298</v>
      </c>
      <c r="K6" s="65">
        <v>0.1</v>
      </c>
      <c r="L6" s="65">
        <v>4</v>
      </c>
      <c r="N6" s="65" t="s">
        <v>299</v>
      </c>
      <c r="O6" s="65">
        <v>40</v>
      </c>
      <c r="P6" s="65">
        <v>50</v>
      </c>
      <c r="Q6" s="65">
        <v>0</v>
      </c>
      <c r="R6" s="65">
        <v>0</v>
      </c>
      <c r="S6" s="65">
        <v>112.65302</v>
      </c>
      <c r="U6" s="65" t="s">
        <v>300</v>
      </c>
      <c r="V6" s="65">
        <v>0</v>
      </c>
      <c r="W6" s="65">
        <v>0</v>
      </c>
      <c r="X6" s="65">
        <v>20</v>
      </c>
      <c r="Y6" s="65">
        <v>0</v>
      </c>
      <c r="Z6" s="65">
        <v>42.38917</v>
      </c>
    </row>
    <row r="7" spans="1:27" x14ac:dyDescent="0.4">
      <c r="E7" s="65" t="s">
        <v>301</v>
      </c>
      <c r="F7" s="65">
        <v>65</v>
      </c>
      <c r="G7" s="65">
        <v>30</v>
      </c>
      <c r="H7" s="65">
        <v>20</v>
      </c>
      <c r="J7" s="65" t="s">
        <v>301</v>
      </c>
      <c r="K7" s="65">
        <v>1</v>
      </c>
      <c r="L7" s="65">
        <v>10</v>
      </c>
    </row>
    <row r="8" spans="1:27" x14ac:dyDescent="0.4">
      <c r="E8" s="65" t="s">
        <v>302</v>
      </c>
      <c r="F8" s="65">
        <v>70.927000000000007</v>
      </c>
      <c r="G8" s="65">
        <v>13.33</v>
      </c>
      <c r="H8" s="65">
        <v>15.743</v>
      </c>
      <c r="J8" s="65" t="s">
        <v>302</v>
      </c>
      <c r="K8" s="65">
        <v>5.0019999999999998</v>
      </c>
      <c r="L8" s="65">
        <v>17.617000000000001</v>
      </c>
    </row>
    <row r="13" spans="1:27" x14ac:dyDescent="0.4">
      <c r="A13" s="70" t="s">
        <v>303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304</v>
      </c>
      <c r="B14" s="69"/>
      <c r="C14" s="69"/>
      <c r="D14" s="69"/>
      <c r="E14" s="69"/>
      <c r="F14" s="69"/>
      <c r="H14" s="69" t="s">
        <v>305</v>
      </c>
      <c r="I14" s="69"/>
      <c r="J14" s="69"/>
      <c r="K14" s="69"/>
      <c r="L14" s="69"/>
      <c r="M14" s="69"/>
      <c r="O14" s="69" t="s">
        <v>306</v>
      </c>
      <c r="P14" s="69"/>
      <c r="Q14" s="69"/>
      <c r="R14" s="69"/>
      <c r="S14" s="69"/>
      <c r="T14" s="69"/>
      <c r="V14" s="69" t="s">
        <v>307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288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288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288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288</v>
      </c>
    </row>
    <row r="16" spans="1:27" x14ac:dyDescent="0.4">
      <c r="A16" s="65" t="s">
        <v>308</v>
      </c>
      <c r="B16" s="65">
        <v>430</v>
      </c>
      <c r="C16" s="65">
        <v>600</v>
      </c>
      <c r="D16" s="65">
        <v>0</v>
      </c>
      <c r="E16" s="65">
        <v>3000</v>
      </c>
      <c r="F16" s="65">
        <v>949.5403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44.504215000000002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7.9953947000000003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380.34607</v>
      </c>
    </row>
    <row r="23" spans="1:62" x14ac:dyDescent="0.4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310</v>
      </c>
      <c r="B24" s="69"/>
      <c r="C24" s="69"/>
      <c r="D24" s="69"/>
      <c r="E24" s="69"/>
      <c r="F24" s="69"/>
      <c r="H24" s="69" t="s">
        <v>311</v>
      </c>
      <c r="I24" s="69"/>
      <c r="J24" s="69"/>
      <c r="K24" s="69"/>
      <c r="L24" s="69"/>
      <c r="M24" s="69"/>
      <c r="O24" s="69" t="s">
        <v>312</v>
      </c>
      <c r="P24" s="69"/>
      <c r="Q24" s="69"/>
      <c r="R24" s="69"/>
      <c r="S24" s="69"/>
      <c r="T24" s="69"/>
      <c r="V24" s="69" t="s">
        <v>313</v>
      </c>
      <c r="W24" s="69"/>
      <c r="X24" s="69"/>
      <c r="Y24" s="69"/>
      <c r="Z24" s="69"/>
      <c r="AA24" s="69"/>
      <c r="AC24" s="69" t="s">
        <v>314</v>
      </c>
      <c r="AD24" s="69"/>
      <c r="AE24" s="69"/>
      <c r="AF24" s="69"/>
      <c r="AG24" s="69"/>
      <c r="AH24" s="69"/>
      <c r="AJ24" s="69" t="s">
        <v>315</v>
      </c>
      <c r="AK24" s="69"/>
      <c r="AL24" s="69"/>
      <c r="AM24" s="69"/>
      <c r="AN24" s="69"/>
      <c r="AO24" s="69"/>
      <c r="AQ24" s="69" t="s">
        <v>316</v>
      </c>
      <c r="AR24" s="69"/>
      <c r="AS24" s="69"/>
      <c r="AT24" s="69"/>
      <c r="AU24" s="69"/>
      <c r="AV24" s="69"/>
      <c r="AX24" s="69" t="s">
        <v>317</v>
      </c>
      <c r="AY24" s="69"/>
      <c r="AZ24" s="69"/>
      <c r="BA24" s="69"/>
      <c r="BB24" s="69"/>
      <c r="BC24" s="69"/>
      <c r="BE24" s="69" t="s">
        <v>318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288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288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288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288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288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288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288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288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288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289.01357999999999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2.9802585000000001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2.5408390000000001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26.878242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3.1854515000000001</v>
      </c>
      <c r="AJ26" s="65" t="s">
        <v>319</v>
      </c>
      <c r="AK26" s="65">
        <v>320</v>
      </c>
      <c r="AL26" s="65">
        <v>400</v>
      </c>
      <c r="AM26" s="65">
        <v>0</v>
      </c>
      <c r="AN26" s="65">
        <v>1000</v>
      </c>
      <c r="AO26" s="65">
        <v>911.36950000000002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14.763745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5.5312890000000001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6.1089000000000002</v>
      </c>
    </row>
    <row r="33" spans="1:68" x14ac:dyDescent="0.4">
      <c r="A33" s="70" t="s">
        <v>320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275</v>
      </c>
      <c r="I34" s="69"/>
      <c r="J34" s="69"/>
      <c r="K34" s="69"/>
      <c r="L34" s="69"/>
      <c r="M34" s="69"/>
      <c r="O34" s="69" t="s">
        <v>321</v>
      </c>
      <c r="P34" s="69"/>
      <c r="Q34" s="69"/>
      <c r="R34" s="69"/>
      <c r="S34" s="69"/>
      <c r="T34" s="69"/>
      <c r="V34" s="69" t="s">
        <v>322</v>
      </c>
      <c r="W34" s="69"/>
      <c r="X34" s="69"/>
      <c r="Y34" s="69"/>
      <c r="Z34" s="69"/>
      <c r="AA34" s="69"/>
      <c r="AC34" s="69" t="s">
        <v>323</v>
      </c>
      <c r="AD34" s="69"/>
      <c r="AE34" s="69"/>
      <c r="AF34" s="69"/>
      <c r="AG34" s="69"/>
      <c r="AH34" s="69"/>
      <c r="AJ34" s="69" t="s">
        <v>324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288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288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288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288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288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288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955.43910000000005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2015.3434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7663.9620000000004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6342.5385999999999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357.46445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251.11882</v>
      </c>
    </row>
    <row r="43" spans="1:68" x14ac:dyDescent="0.4">
      <c r="A43" s="70" t="s">
        <v>325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326</v>
      </c>
      <c r="B44" s="69"/>
      <c r="C44" s="69"/>
      <c r="D44" s="69"/>
      <c r="E44" s="69"/>
      <c r="F44" s="69"/>
      <c r="H44" s="69" t="s">
        <v>327</v>
      </c>
      <c r="I44" s="69"/>
      <c r="J44" s="69"/>
      <c r="K44" s="69"/>
      <c r="L44" s="69"/>
      <c r="M44" s="69"/>
      <c r="O44" s="69" t="s">
        <v>328</v>
      </c>
      <c r="P44" s="69"/>
      <c r="Q44" s="69"/>
      <c r="R44" s="69"/>
      <c r="S44" s="69"/>
      <c r="T44" s="69"/>
      <c r="V44" s="69" t="s">
        <v>329</v>
      </c>
      <c r="W44" s="69"/>
      <c r="X44" s="69"/>
      <c r="Y44" s="69"/>
      <c r="Z44" s="69"/>
      <c r="AA44" s="69"/>
      <c r="AC44" s="69" t="s">
        <v>330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332</v>
      </c>
      <c r="AR44" s="69"/>
      <c r="AS44" s="69"/>
      <c r="AT44" s="69"/>
      <c r="AU44" s="69"/>
      <c r="AV44" s="69"/>
      <c r="AX44" s="69" t="s">
        <v>333</v>
      </c>
      <c r="AY44" s="69"/>
      <c r="AZ44" s="69"/>
      <c r="BA44" s="69"/>
      <c r="BB44" s="69"/>
      <c r="BC44" s="69"/>
      <c r="BE44" s="69" t="s">
        <v>334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288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288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288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288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288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288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288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288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288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27.086829999999999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17.196047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1331.1415999999999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5.4521414999999997E-2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4.7566147000000001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301.78591999999998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122.00548000000001</v>
      </c>
      <c r="AX46" s="65" t="s">
        <v>336</v>
      </c>
      <c r="AY46" s="65"/>
      <c r="AZ46" s="65"/>
      <c r="BA46" s="65"/>
      <c r="BB46" s="65"/>
      <c r="BC46" s="65"/>
      <c r="BE46" s="65" t="s">
        <v>337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3" sqref="F13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338</v>
      </c>
      <c r="B2" s="61" t="s">
        <v>339</v>
      </c>
      <c r="C2" s="61" t="s">
        <v>340</v>
      </c>
      <c r="D2" s="61">
        <v>55</v>
      </c>
      <c r="E2" s="61">
        <v>3327.1138000000001</v>
      </c>
      <c r="F2" s="61">
        <v>507.54047000000003</v>
      </c>
      <c r="G2" s="61">
        <v>95.388940000000005</v>
      </c>
      <c r="H2" s="61">
        <v>56.497535999999997</v>
      </c>
      <c r="I2" s="61">
        <v>38.891407000000001</v>
      </c>
      <c r="J2" s="61">
        <v>112.65302</v>
      </c>
      <c r="K2" s="61">
        <v>55.947600000000001</v>
      </c>
      <c r="L2" s="61">
        <v>56.705424999999998</v>
      </c>
      <c r="M2" s="61">
        <v>42.38917</v>
      </c>
      <c r="N2" s="61">
        <v>5.461792</v>
      </c>
      <c r="O2" s="61">
        <v>25.077878999999999</v>
      </c>
      <c r="P2" s="61">
        <v>1913.3619000000001</v>
      </c>
      <c r="Q2" s="61">
        <v>39.59243</v>
      </c>
      <c r="R2" s="61">
        <v>949.5403</v>
      </c>
      <c r="S2" s="61">
        <v>214.84673000000001</v>
      </c>
      <c r="T2" s="61">
        <v>8816.3169999999991</v>
      </c>
      <c r="U2" s="61">
        <v>7.9953947000000003</v>
      </c>
      <c r="V2" s="61">
        <v>44.504215000000002</v>
      </c>
      <c r="W2" s="61">
        <v>380.34607</v>
      </c>
      <c r="X2" s="61">
        <v>289.01357999999999</v>
      </c>
      <c r="Y2" s="61">
        <v>2.9802585000000001</v>
      </c>
      <c r="Z2" s="61">
        <v>2.5408390000000001</v>
      </c>
      <c r="AA2" s="61">
        <v>26.878242</v>
      </c>
      <c r="AB2" s="61">
        <v>3.1854515000000001</v>
      </c>
      <c r="AC2" s="61">
        <v>911.36950000000002</v>
      </c>
      <c r="AD2" s="61">
        <v>14.763745</v>
      </c>
      <c r="AE2" s="61">
        <v>5.5312890000000001</v>
      </c>
      <c r="AF2" s="61">
        <v>6.1089000000000002</v>
      </c>
      <c r="AG2" s="61">
        <v>955.43910000000005</v>
      </c>
      <c r="AH2" s="61">
        <v>510.16802999999999</v>
      </c>
      <c r="AI2" s="61">
        <v>445.27105999999998</v>
      </c>
      <c r="AJ2" s="61">
        <v>2015.3434</v>
      </c>
      <c r="AK2" s="61">
        <v>7663.9620000000004</v>
      </c>
      <c r="AL2" s="61">
        <v>357.46445</v>
      </c>
      <c r="AM2" s="61">
        <v>6342.5385999999999</v>
      </c>
      <c r="AN2" s="61">
        <v>251.11882</v>
      </c>
      <c r="AO2" s="61">
        <v>27.086829999999999</v>
      </c>
      <c r="AP2" s="61">
        <v>19.573439</v>
      </c>
      <c r="AQ2" s="61">
        <v>7.5133904999999999</v>
      </c>
      <c r="AR2" s="61">
        <v>17.196047</v>
      </c>
      <c r="AS2" s="61">
        <v>1331.1415999999999</v>
      </c>
      <c r="AT2" s="61">
        <v>5.4521414999999997E-2</v>
      </c>
      <c r="AU2" s="61">
        <v>4.7566147000000001</v>
      </c>
      <c r="AV2" s="61">
        <v>301.78591999999998</v>
      </c>
      <c r="AW2" s="61">
        <v>122.00548000000001</v>
      </c>
      <c r="AX2" s="61">
        <v>0.19279478</v>
      </c>
      <c r="AY2" s="61">
        <v>2.5482415999999999</v>
      </c>
      <c r="AZ2" s="61">
        <v>506.6687</v>
      </c>
      <c r="BA2" s="61">
        <v>77.109769999999997</v>
      </c>
      <c r="BB2" s="61">
        <v>23.987863999999998</v>
      </c>
      <c r="BC2" s="61">
        <v>27.712736</v>
      </c>
      <c r="BD2" s="61">
        <v>25.380949999999999</v>
      </c>
      <c r="BE2" s="61">
        <v>0.89871853999999995</v>
      </c>
      <c r="BF2" s="61">
        <v>3.8049325999999999</v>
      </c>
      <c r="BG2" s="61">
        <v>1.3877448000000001E-2</v>
      </c>
      <c r="BH2" s="61">
        <v>6.8460690000000005E-2</v>
      </c>
      <c r="BI2" s="61">
        <v>5.3943638000000002E-2</v>
      </c>
      <c r="BJ2" s="61">
        <v>0.19095454000000001</v>
      </c>
      <c r="BK2" s="61">
        <v>1.067496E-3</v>
      </c>
      <c r="BL2" s="61">
        <v>0.54674120000000004</v>
      </c>
      <c r="BM2" s="61">
        <v>4.5776662999999997</v>
      </c>
      <c r="BN2" s="61">
        <v>1.1312051999999999</v>
      </c>
      <c r="BO2" s="61">
        <v>76.482280000000003</v>
      </c>
      <c r="BP2" s="61">
        <v>10.594563000000001</v>
      </c>
      <c r="BQ2" s="61">
        <v>22.533709000000002</v>
      </c>
      <c r="BR2" s="61">
        <v>89.871350000000007</v>
      </c>
      <c r="BS2" s="61">
        <v>63.09657</v>
      </c>
      <c r="BT2" s="61">
        <v>12.208542</v>
      </c>
      <c r="BU2" s="61">
        <v>0.30438986000000001</v>
      </c>
      <c r="BV2" s="61">
        <v>8.7784626000000004E-2</v>
      </c>
      <c r="BW2" s="61">
        <v>0.86646500000000004</v>
      </c>
      <c r="BX2" s="61">
        <v>1.8837621</v>
      </c>
      <c r="BY2" s="61">
        <v>0.25333610000000001</v>
      </c>
      <c r="BZ2" s="61">
        <v>1.8876601E-3</v>
      </c>
      <c r="CA2" s="61">
        <v>1.3540205000000001</v>
      </c>
      <c r="CB2" s="61">
        <v>4.9511902000000003E-2</v>
      </c>
      <c r="CC2" s="61">
        <v>0.41140263999999999</v>
      </c>
      <c r="CD2" s="61">
        <v>3.0121245000000001</v>
      </c>
      <c r="CE2" s="61">
        <v>0.11810414</v>
      </c>
      <c r="CF2" s="61">
        <v>0.42943313999999999</v>
      </c>
      <c r="CG2" s="61">
        <v>2.4899998E-6</v>
      </c>
      <c r="CH2" s="61">
        <v>9.1515979999999997E-2</v>
      </c>
      <c r="CI2" s="61">
        <v>1.2740939999999999E-2</v>
      </c>
      <c r="CJ2" s="61">
        <v>6.0525529999999996</v>
      </c>
      <c r="CK2" s="61">
        <v>2.4224406E-2</v>
      </c>
      <c r="CL2" s="61">
        <v>2.7972101999999999</v>
      </c>
      <c r="CM2" s="61">
        <v>4.0907115999999997</v>
      </c>
      <c r="CN2" s="61">
        <v>3128.317</v>
      </c>
      <c r="CO2" s="61">
        <v>5328.4813999999997</v>
      </c>
      <c r="CP2" s="61">
        <v>3464.7082999999998</v>
      </c>
      <c r="CQ2" s="61">
        <v>1327.1398999999999</v>
      </c>
      <c r="CR2" s="61">
        <v>672.02782999999999</v>
      </c>
      <c r="CS2" s="61">
        <v>603.89386000000002</v>
      </c>
      <c r="CT2" s="61">
        <v>3074.4202</v>
      </c>
      <c r="CU2" s="61">
        <v>2012.5817</v>
      </c>
      <c r="CV2" s="61">
        <v>1853.7461000000001</v>
      </c>
      <c r="CW2" s="61">
        <v>2303.4259999999999</v>
      </c>
      <c r="CX2" s="61">
        <v>637.68129999999996</v>
      </c>
      <c r="CY2" s="61">
        <v>3818.7370000000001</v>
      </c>
      <c r="CZ2" s="61">
        <v>2158.3105</v>
      </c>
      <c r="DA2" s="61">
        <v>4317.1674999999996</v>
      </c>
      <c r="DB2" s="61">
        <v>4050.9369999999999</v>
      </c>
      <c r="DC2" s="61">
        <v>6242.8852999999999</v>
      </c>
      <c r="DD2" s="61">
        <v>11785.359</v>
      </c>
      <c r="DE2" s="61">
        <v>2421.3582000000001</v>
      </c>
      <c r="DF2" s="61">
        <v>5197.473</v>
      </c>
      <c r="DG2" s="61">
        <v>2554.5754000000002</v>
      </c>
      <c r="DH2" s="61">
        <v>152.06684999999999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77.109769999999997</v>
      </c>
      <c r="B6">
        <f>BB2</f>
        <v>23.987863999999998</v>
      </c>
      <c r="C6">
        <f>BC2</f>
        <v>27.712736</v>
      </c>
      <c r="D6">
        <f>BD2</f>
        <v>25.380949999999999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23568</v>
      </c>
      <c r="C2" s="56">
        <f ca="1">YEAR(TODAY())-YEAR(B2)+IF(TODAY()&gt;=DATE(YEAR(TODAY()),MONTH(B2),DAY(B2)),0,-1)</f>
        <v>55</v>
      </c>
      <c r="E2" s="52">
        <v>161.30000000000001</v>
      </c>
      <c r="F2" s="53" t="s">
        <v>39</v>
      </c>
      <c r="G2" s="52">
        <v>73.599999999999994</v>
      </c>
      <c r="H2" s="51" t="s">
        <v>41</v>
      </c>
      <c r="I2" s="72">
        <f>ROUND(G3/E3^2,1)</f>
        <v>28.3</v>
      </c>
    </row>
    <row r="3" spans="1:9" x14ac:dyDescent="0.4">
      <c r="E3" s="51">
        <f>E2/100</f>
        <v>1.6130000000000002</v>
      </c>
      <c r="F3" s="51" t="s">
        <v>40</v>
      </c>
      <c r="G3" s="51">
        <f>G2</f>
        <v>73.599999999999994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김지희, ID : H1900266)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24일 10:23:54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44006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55</v>
      </c>
      <c r="G12" s="137"/>
      <c r="H12" s="137"/>
      <c r="I12" s="137"/>
      <c r="K12" s="128">
        <f>'개인정보 및 신체계측 입력'!E2</f>
        <v>161.30000000000001</v>
      </c>
      <c r="L12" s="129"/>
      <c r="M12" s="122">
        <f>'개인정보 및 신체계측 입력'!G2</f>
        <v>73.599999999999994</v>
      </c>
      <c r="N12" s="123"/>
      <c r="O12" s="118" t="s">
        <v>271</v>
      </c>
      <c r="P12" s="112"/>
      <c r="Q12" s="115">
        <f>'개인정보 및 신체계측 입력'!I2</f>
        <v>28.3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김지희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70.927000000000007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13.33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15.743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17.600000000000001</v>
      </c>
      <c r="L72" s="36" t="s">
        <v>53</v>
      </c>
      <c r="M72" s="36">
        <f>ROUND('DRIs DATA'!K8,1)</f>
        <v>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126.61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370.87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289.01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212.36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119.43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510.93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270.87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2020-06-24T02:25:19Z</dcterms:modified>
</cp:coreProperties>
</file>