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0812" windowHeight="6516" tabRatio="873" firstSheet="2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<sst xmlns="http://schemas.openxmlformats.org/spreadsheetml/2006/main" count="692" uniqueCount="337">
  <si>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</si>
  <si>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</si>
  <si>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</si>
  <si>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</si>
  <si>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</si>
  <si>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</si>
  <si>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</si>
  <si>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</si>
  <si>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</si>
  <si>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</si>
  <si>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</si>
  <si>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</si>
  <si>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</si>
  <si>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</si>
  <si>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</si>
  <si>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</si>
  <si>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</si>
  <si>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</si>
  <si>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</si>
  <si>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</si>
  <si>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</si>
  <si>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</si>
  <si>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</si>
  <si>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</si>
  <si>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</si>
  <si>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</si>
  <si>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</si>
  <si>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</si>
  <si>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</si>
  <si>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</si>
  <si>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</si>
  <si>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</si>
  <si>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</si>
  <si>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</si>
  <si>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</si>
  <si>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</si>
  <si>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</si>
  <si>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</si>
  <si>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</si>
  <si>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</si>
  <si>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</si>
  <si>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</si>
  <si>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</si>
  <si>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</si>
  <si>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</si>
  <si>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</si>
  <si>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</si>
  <si>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</si>
  <si>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</si>
  <si>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</si>
  <si>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</si>
  <si>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</si>
  <si>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</si>
  <si>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</si>
  <si>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</si>
  <si>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</si>
  <si>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</si>
  <si>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</si>
  <si>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</si>
  <si>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</si>
  <si>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</si>
  <si>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</si>
  <si>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</si>
  <si>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</si>
  <si>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</si>
  <si>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</si>
  <si>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</si>
  <si>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</si>
  <si>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</si>
  <si>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</si>
  <si>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</si>
  <si>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</si>
  <si>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</si>
  <si>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</si>
  <si>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</si>
  <si>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</si>
  <si>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</si>
  <si>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</si>
  <si>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</si>
  <si>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</si>
  <si>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</si>
  <si>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</si>
  <si>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</si>
  <si>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</si>
  <si>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</si>
  <si>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</si>
  <si>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</si>
  <si>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</si>
  <si>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</si>
  <si>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</si>
  <si>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</si>
  <si>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</si>
  <si>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</si>
  <si>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</si>
  <si>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</si>
  <si>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</si>
  <si>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</si>
  <si>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</si>
  <si>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</si>
  <si>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</si>
  <si>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</si>
  <si>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</si>
  <si>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</si>
  <si>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</si>
  <si>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</si>
  <si>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</si>
  <si>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</si>
  <si>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</si>
  <si>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</si>
  <si>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</si>
  <si>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</si>
  <si>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</si>
  <si>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</si>
  <si>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</si>
  <si>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</si>
  <si>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</si>
  <si>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</si>
  <si>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</si>
  <si>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</si>
  <si>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</si>
  <si>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</si>
  <si>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</si>
  <si>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</si>
  <si>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</si>
  <si>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</si>
  <si>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</si>
  <si>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</si>
  <si>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</si>
  <si>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</si>
  <si>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</si>
  <si>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</si>
  <si>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</si>
  <si>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</si>
  <si>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</si>
  <si>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</si>
  <si>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</si>
  <si>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</si>
  <si>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</si>
  <si>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</si>
  <si>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</si>
  <si>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</si>
  <si>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</si>
  <si>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</si>
  <si>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</si>
  <si>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</si>
  <si>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</si>
  <si>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</si>
  <si>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</si>
  <si>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</si>
  <si>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</si>
  <si>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</si>
  <si>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</si>
  <si>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</si>
  <si>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</si>
  <si>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</si>
  <si>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</si>
  <si>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</si>
  <si>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</si>
  <si>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</si>
  <si>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</si>
  <si>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</si>
  <si>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</si>
  <si>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</si>
  <si>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</si>
  <si>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</si>
  <si>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</si>
  <si>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</si>
  <si>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</si>
  <si>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</si>
  <si>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</si>
  <si>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</si>
  <si>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</si>
  <si>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</si>
  <si>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</si>
  <si>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</si>
  <si>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</si>
  <si>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</si>
  <si>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</si>
  <si>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</si>
  <si>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</si>
  <si>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</si>
  <si>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</si>
  <si>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</si>
  <si>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</si>
  <si>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</si>
  <si>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</si>
  <si>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</si>
  <si>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</si>
  <si>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</si>
  <si>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</si>
  <si>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</si>
  <si>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</si>
  <si>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</si>
  <si>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</si>
  <si>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</si>
  <si>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</si>
  <si>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</si>
  <si>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</si>
  <si>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</si>
  <si>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</si>
  <si>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</si>
  <si>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</si>
  <si>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</si>
  <si>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</si>
  <si>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</si>
  <si>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</si>
  <si>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</si>
  <si>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</si>
  <si>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</si>
  <si>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</si>
  <si>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</si>
  <si>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</si>
  <si>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</si>
  <si>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</si>
  <si>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</si>
  <si>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</si>
  <si>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</si>
  <si>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</si>
  <si>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</si>
  <si>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</si>
  <si>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</si>
  <si>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</si>
  <si>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</si>
  <si>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</si>
  <si>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</si>
  <si>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</si>
  <si>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</si>
  <si>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</si>
  <si>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</si>
  <si>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</si>
  <si>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</si>
  <si>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</si>
  <si>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</si>
  <si>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</si>
  <si>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</si>
  <si>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</si>
  <si>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</si>
  <si>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</si>
  <si>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</si>
  <si>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</si>
  <si>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</si>
  <si>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</si>
  <si>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</si>
  <si>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</si>
  <si>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</si>
  <si>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</si>
  <si>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</si>
  <si>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</si>
  <si>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</si>
  <si>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</si>
  <si>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</si>
  <si>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</si>
  <si>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</si>
  <si>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</si>
  <si>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</si>
  <si>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</si>
  <si>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</si>
  <si>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</si>
  <si>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</si>
  <si>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</si>
  <si>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</si>
  <si>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</si>
  <si>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</si>
  <si>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</si>
  <si>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</si>
  <si>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</si>
  <si>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</si>
  <si>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</si>
  <si>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</si>
  <si>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</si>
  <si>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</si>
  <si>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</si>
  <si>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</si>
  <si>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</si>
  <si>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</si>
  <si>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</si>
  <si>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</si>
  <si>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</si>
  <si>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</si>
  <si>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</si>
  <si>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</si>
  <si>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</si>
  <si>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</si>
  <si>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</si>
  <si>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</si>
  <si>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</si>
  <si>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</si>
  <si>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</si>
  <si>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</si>
  <si>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</si>
  <si>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</si>
  <si>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</si>
  <si>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</si>
  <si>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</si>
  <si>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</si>
  <si>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</si>
  <si>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</si>
  <si>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</si>
  <si>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</si>
  <si>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</si>
  <si>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</si>
  <si>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</si>
  <si>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</si>
  <si>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</si>
  <si>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</si>
  <si>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</si>
  <si>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</si>
  <si>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</si>
  <si>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</si>
  <si>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</si>
  <si>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</si>
  <si>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</si>
  <si>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</si>
  <si>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</si>
  <si>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</si>
  <si>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</si>
  <si>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</si>
  <si>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</si>
  <si>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</si>
  <si>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</si>
  <si>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</si>
  <si>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</si>
  <si>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</si>
  <si>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</si>
  <si>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</si>
  <si>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</si>
  <si>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</si>
  <si>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</si>
  <si>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</si>
  <si>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</si>
  <si>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</si>
  <si>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</si>
  <si>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</si>
  <si>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(설문지 : FFQ 95문항 설문지, 사용자 : 최덕수, ID : H1900270)</t>
  </si>
  <si>
    <t>2020년 07월 03일 12:00:13</t>
  </si>
  <si>
    <t>H1900270</t>
  </si>
  <si>
    <t>최덕수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</si>
</sst>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54.051909999999999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259168"/>
        <c:axId val="617253680"/>
      </c:barChart>
      <c:catAx>
        <c:axId val="617259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253680"/>
        <c:crosses val="autoZero"/>
        <c:auto val="1"/>
        <c:lblAlgn val="ctr"/>
        <c:lblOffset val="100"/>
        <c:noMultiLvlLbl val="0"/>
      </c:catAx>
      <c:valAx>
        <c:axId val="61725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259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1.9929790000000001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257600"/>
        <c:axId val="617246232"/>
      </c:barChart>
      <c:catAx>
        <c:axId val="617257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246232"/>
        <c:crosses val="autoZero"/>
        <c:auto val="1"/>
        <c:lblAlgn val="ctr"/>
        <c:lblOffset val="100"/>
        <c:noMultiLvlLbl val="0"/>
      </c:catAx>
      <c:valAx>
        <c:axId val="617246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25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3.9578280000000001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253288"/>
        <c:axId val="617252896"/>
      </c:barChart>
      <c:catAx>
        <c:axId val="61725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252896"/>
        <c:crosses val="autoZero"/>
        <c:auto val="1"/>
        <c:lblAlgn val="ctr"/>
        <c:lblOffset val="100"/>
        <c:noMultiLvlLbl val="0"/>
      </c:catAx>
      <c:valAx>
        <c:axId val="617252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253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1008.7455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247408"/>
        <c:axId val="519150168"/>
      </c:barChart>
      <c:catAx>
        <c:axId val="61724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150168"/>
        <c:crosses val="autoZero"/>
        <c:auto val="1"/>
        <c:lblAlgn val="ctr"/>
        <c:lblOffset val="100"/>
        <c:noMultiLvlLbl val="0"/>
      </c:catAx>
      <c:valAx>
        <c:axId val="519150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24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3328.9380000000001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144680"/>
        <c:axId val="519144288"/>
      </c:barChart>
      <c:catAx>
        <c:axId val="519144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144288"/>
        <c:crosses val="autoZero"/>
        <c:auto val="1"/>
        <c:lblAlgn val="ctr"/>
        <c:lblOffset val="100"/>
        <c:noMultiLvlLbl val="0"/>
      </c:catAx>
      <c:valAx>
        <c:axId val="51914428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144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96.864500000000007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145856"/>
        <c:axId val="519148992"/>
      </c:barChart>
      <c:catAx>
        <c:axId val="519145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148992"/>
        <c:crosses val="autoZero"/>
        <c:auto val="1"/>
        <c:lblAlgn val="ctr"/>
        <c:lblOffset val="100"/>
        <c:noMultiLvlLbl val="0"/>
      </c:catAx>
      <c:valAx>
        <c:axId val="519148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14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133.2039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146640"/>
        <c:axId val="519145072"/>
      </c:barChart>
      <c:catAx>
        <c:axId val="519146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145072"/>
        <c:crosses val="autoZero"/>
        <c:auto val="1"/>
        <c:lblAlgn val="ctr"/>
        <c:lblOffset val="100"/>
        <c:noMultiLvlLbl val="0"/>
      </c:catAx>
      <c:valAx>
        <c:axId val="519145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14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8.6491279999999993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147424"/>
        <c:axId val="519147816"/>
      </c:barChart>
      <c:catAx>
        <c:axId val="519147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147816"/>
        <c:crosses val="autoZero"/>
        <c:auto val="1"/>
        <c:lblAlgn val="ctr"/>
        <c:lblOffset val="100"/>
        <c:noMultiLvlLbl val="0"/>
      </c:catAx>
      <c:valAx>
        <c:axId val="519147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14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712.32960000000003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148600"/>
        <c:axId val="519150952"/>
      </c:barChart>
      <c:catAx>
        <c:axId val="519148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150952"/>
        <c:crosses val="autoZero"/>
        <c:auto val="1"/>
        <c:lblAlgn val="ctr"/>
        <c:lblOffset val="100"/>
        <c:noMultiLvlLbl val="0"/>
      </c:catAx>
      <c:valAx>
        <c:axId val="51915095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148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1.9053387000000001E-2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143896"/>
        <c:axId val="519147032"/>
      </c:barChart>
      <c:catAx>
        <c:axId val="519143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147032"/>
        <c:crosses val="autoZero"/>
        <c:auto val="1"/>
        <c:lblAlgn val="ctr"/>
        <c:lblOffset val="100"/>
        <c:noMultiLvlLbl val="0"/>
      </c:catAx>
      <c:valAx>
        <c:axId val="519147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143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3.0343656999999999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407256"/>
        <c:axId val="612402944"/>
      </c:barChart>
      <c:catAx>
        <c:axId val="612407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402944"/>
        <c:crosses val="autoZero"/>
        <c:auto val="1"/>
        <c:lblAlgn val="ctr"/>
        <c:lblOffset val="100"/>
        <c:noMultiLvlLbl val="0"/>
      </c:catAx>
      <c:valAx>
        <c:axId val="612402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407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26.146086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250936"/>
        <c:axId val="617254464"/>
      </c:barChart>
      <c:catAx>
        <c:axId val="617250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254464"/>
        <c:crosses val="autoZero"/>
        <c:auto val="1"/>
        <c:lblAlgn val="ctr"/>
        <c:lblOffset val="100"/>
        <c:noMultiLvlLbl val="0"/>
      </c:catAx>
      <c:valAx>
        <c:axId val="617254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250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280.77264000000002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403336"/>
        <c:axId val="612408432"/>
      </c:barChart>
      <c:catAx>
        <c:axId val="61240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408432"/>
        <c:crosses val="autoZero"/>
        <c:auto val="1"/>
        <c:lblAlgn val="ctr"/>
        <c:lblOffset val="100"/>
        <c:noMultiLvlLbl val="0"/>
      </c:catAx>
      <c:valAx>
        <c:axId val="612408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40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58.864407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409216"/>
        <c:axId val="612410000"/>
      </c:barChart>
      <c:catAx>
        <c:axId val="612409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410000"/>
        <c:crosses val="autoZero"/>
        <c:auto val="1"/>
        <c:lblAlgn val="ctr"/>
        <c:lblOffset val="100"/>
        <c:noMultiLvlLbl val="0"/>
      </c:catAx>
      <c:valAx>
        <c:axId val="612410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40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8.4139999999999997</c:v>
                </c:pt>
                <c:pt idx="1">
                  <c:v>13.923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3431296"/>
        <c:axId val="513430120"/>
      </c:barChart>
      <c:catAx>
        <c:axId val="513431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430120"/>
        <c:crosses val="autoZero"/>
        <c:auto val="1"/>
        <c:lblAlgn val="ctr"/>
        <c:lblOffset val="100"/>
        <c:noMultiLvlLbl val="0"/>
      </c:catAx>
      <c:valAx>
        <c:axId val="513430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43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6.5831504000000001</c:v>
                </c:pt>
                <c:pt idx="1">
                  <c:v>9.1987070000000006</c:v>
                </c:pt>
                <c:pt idx="2">
                  <c:v>10.670726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607.08812999999998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429336"/>
        <c:axId val="513428944"/>
      </c:barChart>
      <c:catAx>
        <c:axId val="513429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428944"/>
        <c:crosses val="autoZero"/>
        <c:auto val="1"/>
        <c:lblAlgn val="ctr"/>
        <c:lblOffset val="100"/>
        <c:noMultiLvlLbl val="0"/>
      </c:catAx>
      <c:valAx>
        <c:axId val="513428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429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19.030837999999999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432080"/>
        <c:axId val="513429728"/>
      </c:barChart>
      <c:catAx>
        <c:axId val="51343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429728"/>
        <c:crosses val="autoZero"/>
        <c:auto val="1"/>
        <c:lblAlgn val="ctr"/>
        <c:lblOffset val="100"/>
        <c:noMultiLvlLbl val="0"/>
      </c:catAx>
      <c:valAx>
        <c:axId val="513429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43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74.587999999999994</c:v>
                </c:pt>
                <c:pt idx="1">
                  <c:v>9.4830000000000005</c:v>
                </c:pt>
                <c:pt idx="2">
                  <c:v>15.929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9165848"/>
        <c:axId val="519166240"/>
      </c:barChart>
      <c:catAx>
        <c:axId val="519165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166240"/>
        <c:crosses val="autoZero"/>
        <c:auto val="1"/>
        <c:lblAlgn val="ctr"/>
        <c:lblOffset val="100"/>
        <c:noMultiLvlLbl val="0"/>
      </c:catAx>
      <c:valAx>
        <c:axId val="519166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165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1505.4202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165064"/>
        <c:axId val="519165456"/>
      </c:barChart>
      <c:catAx>
        <c:axId val="519165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165456"/>
        <c:crosses val="autoZero"/>
        <c:auto val="1"/>
        <c:lblAlgn val="ctr"/>
        <c:lblOffset val="100"/>
        <c:noMultiLvlLbl val="0"/>
      </c:catAx>
      <c:valAx>
        <c:axId val="519165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165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146.39546000000001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338632"/>
        <c:axId val="506340592"/>
      </c:barChart>
      <c:catAx>
        <c:axId val="506338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340592"/>
        <c:crosses val="autoZero"/>
        <c:auto val="1"/>
        <c:lblAlgn val="ctr"/>
        <c:lblOffset val="100"/>
        <c:noMultiLvlLbl val="0"/>
      </c:catAx>
      <c:valAx>
        <c:axId val="506340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338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542.70609999999999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340200"/>
        <c:axId val="506341768"/>
      </c:barChart>
      <c:catAx>
        <c:axId val="50634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341768"/>
        <c:crosses val="autoZero"/>
        <c:auto val="1"/>
        <c:lblAlgn val="ctr"/>
        <c:lblOffset val="100"/>
        <c:noMultiLvlLbl val="0"/>
      </c:catAx>
      <c:valAx>
        <c:axId val="506341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34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1.8893348000000001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255248"/>
        <c:axId val="617255640"/>
      </c:barChart>
      <c:catAx>
        <c:axId val="61725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255640"/>
        <c:crosses val="autoZero"/>
        <c:auto val="1"/>
        <c:lblAlgn val="ctr"/>
        <c:lblOffset val="100"/>
        <c:noMultiLvlLbl val="0"/>
      </c:catAx>
      <c:valAx>
        <c:axId val="617255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255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5886.3887000000004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3652704"/>
        <c:axId val="243655056"/>
      </c:barChart>
      <c:catAx>
        <c:axId val="243652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3655056"/>
        <c:crosses val="autoZero"/>
        <c:auto val="1"/>
        <c:lblAlgn val="ctr"/>
        <c:lblOffset val="100"/>
        <c:noMultiLvlLbl val="0"/>
      </c:catAx>
      <c:valAx>
        <c:axId val="243655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365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15.095101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3653096"/>
        <c:axId val="437269640"/>
      </c:barChart>
      <c:catAx>
        <c:axId val="243653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7269640"/>
        <c:crosses val="autoZero"/>
        <c:auto val="1"/>
        <c:lblAlgn val="ctr"/>
        <c:lblOffset val="100"/>
        <c:noMultiLvlLbl val="0"/>
      </c:catAx>
      <c:valAx>
        <c:axId val="437269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3653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1.5687219999999999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7270424"/>
        <c:axId val="437270032"/>
      </c:barChart>
      <c:catAx>
        <c:axId val="437270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7270032"/>
        <c:crosses val="autoZero"/>
        <c:auto val="1"/>
        <c:lblAlgn val="ctr"/>
        <c:lblOffset val="100"/>
        <c:noMultiLvlLbl val="0"/>
      </c:catAx>
      <c:valAx>
        <c:axId val="437270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7270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311.01913000000002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256424"/>
        <c:axId val="617256816"/>
      </c:barChart>
      <c:catAx>
        <c:axId val="617256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256816"/>
        <c:crosses val="autoZero"/>
        <c:auto val="1"/>
        <c:lblAlgn val="ctr"/>
        <c:lblOffset val="100"/>
        <c:noMultiLvlLbl val="0"/>
      </c:catAx>
      <c:valAx>
        <c:axId val="617256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256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1.2195948000000001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257992"/>
        <c:axId val="617248192"/>
      </c:barChart>
      <c:catAx>
        <c:axId val="617257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248192"/>
        <c:crosses val="autoZero"/>
        <c:auto val="1"/>
        <c:lblAlgn val="ctr"/>
        <c:lblOffset val="100"/>
        <c:noMultiLvlLbl val="0"/>
      </c:catAx>
      <c:valAx>
        <c:axId val="617248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257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15.788118000000001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246624"/>
        <c:axId val="617251720"/>
      </c:barChart>
      <c:catAx>
        <c:axId val="61724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251720"/>
        <c:crosses val="autoZero"/>
        <c:auto val="1"/>
        <c:lblAlgn val="ctr"/>
        <c:lblOffset val="100"/>
        <c:noMultiLvlLbl val="0"/>
      </c:catAx>
      <c:valAx>
        <c:axId val="617251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246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1.5687219999999999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250544"/>
        <c:axId val="617249368"/>
      </c:barChart>
      <c:catAx>
        <c:axId val="61725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249368"/>
        <c:crosses val="autoZero"/>
        <c:auto val="1"/>
        <c:lblAlgn val="ctr"/>
        <c:lblOffset val="100"/>
        <c:noMultiLvlLbl val="0"/>
      </c:catAx>
      <c:valAx>
        <c:axId val="617249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25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543.85875999999996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250152"/>
        <c:axId val="617249760"/>
      </c:barChart>
      <c:catAx>
        <c:axId val="617250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249760"/>
        <c:crosses val="autoZero"/>
        <c:auto val="1"/>
        <c:lblAlgn val="ctr"/>
        <c:lblOffset val="100"/>
        <c:noMultiLvlLbl val="0"/>
      </c:catAx>
      <c:valAx>
        <c:axId val="617249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250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8.4719639999999998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245448"/>
        <c:axId val="617248584"/>
      </c:barChart>
      <c:catAx>
        <c:axId val="617245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248584"/>
        <c:crosses val="autoZero"/>
        <c:auto val="1"/>
        <c:lblAlgn val="ctr"/>
        <c:lblOffset val="100"/>
        <c:noMultiLvlLbl val="0"/>
      </c:catAx>
      <c:valAx>
        <c:axId val="617248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245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56212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40559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최덕수, ID : H1900270)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07월 03일 12:00:13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2200</v>
      </c>
      <c r="C6" s="59">
        <f>'DRIs DATA 입력'!C6</f>
        <v>1505.4202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54.051909999999999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26.146086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74.587999999999994</v>
      </c>
      <c r="G8" s="59">
        <f>'DRIs DATA 입력'!G8</f>
        <v>9.4830000000000005</v>
      </c>
      <c r="H8" s="59">
        <f>'DRIs DATA 입력'!H8</f>
        <v>15.929</v>
      </c>
      <c r="I8" s="46"/>
      <c r="J8" s="59" t="s">
        <v>216</v>
      </c>
      <c r="K8" s="59">
        <f>'DRIs DATA 입력'!K8</f>
        <v>8.4139999999999997</v>
      </c>
      <c r="L8" s="59">
        <f>'DRIs DATA 입력'!L8</f>
        <v>13.923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607.08812999999998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19.030837999999999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1.8893348000000001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311.01913000000002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146.39546000000001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1.501646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1.2195948000000001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15.788118000000001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1.5687219999999999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543.85875999999996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8.4719639999999998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1.9929790000000001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3.9578280000000001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542.70609999999999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1008.7455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5886.3887000000004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3328.9380000000001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96.864500000000007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133.2039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4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15.095101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8.6491279999999993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712.32960000000003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1.9053387000000001E-2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3.0343656999999999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280.77264000000002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58.864407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E19" sqref="E19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275</v>
      </c>
      <c r="B1" s="61" t="s">
        <v>333</v>
      </c>
      <c r="G1" s="62" t="s">
        <v>276</v>
      </c>
      <c r="H1" s="61" t="s">
        <v>334</v>
      </c>
    </row>
    <row r="3" spans="1:27" x14ac:dyDescent="0.4">
      <c r="A3" s="68" t="s">
        <v>277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4">
      <c r="A4" s="67" t="s">
        <v>278</v>
      </c>
      <c r="B4" s="67"/>
      <c r="C4" s="67"/>
      <c r="E4" s="69" t="s">
        <v>279</v>
      </c>
      <c r="F4" s="70"/>
      <c r="G4" s="70"/>
      <c r="H4" s="71"/>
      <c r="J4" s="69" t="s">
        <v>280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281</v>
      </c>
      <c r="V4" s="67"/>
      <c r="W4" s="67"/>
      <c r="X4" s="67"/>
      <c r="Y4" s="67"/>
      <c r="Z4" s="67"/>
    </row>
    <row r="5" spans="1:27" x14ac:dyDescent="0.4">
      <c r="A5" s="65"/>
      <c r="B5" s="65" t="s">
        <v>282</v>
      </c>
      <c r="C5" s="65" t="s">
        <v>283</v>
      </c>
      <c r="E5" s="65"/>
      <c r="F5" s="65" t="s">
        <v>50</v>
      </c>
      <c r="G5" s="65" t="s">
        <v>284</v>
      </c>
      <c r="H5" s="65" t="s">
        <v>46</v>
      </c>
      <c r="J5" s="65"/>
      <c r="K5" s="65" t="s">
        <v>285</v>
      </c>
      <c r="L5" s="65" t="s">
        <v>286</v>
      </c>
      <c r="N5" s="65"/>
      <c r="O5" s="65" t="s">
        <v>287</v>
      </c>
      <c r="P5" s="65" t="s">
        <v>288</v>
      </c>
      <c r="Q5" s="65" t="s">
        <v>289</v>
      </c>
      <c r="R5" s="65" t="s">
        <v>290</v>
      </c>
      <c r="S5" s="65" t="s">
        <v>283</v>
      </c>
      <c r="U5" s="65"/>
      <c r="V5" s="65" t="s">
        <v>287</v>
      </c>
      <c r="W5" s="65" t="s">
        <v>288</v>
      </c>
      <c r="X5" s="65" t="s">
        <v>289</v>
      </c>
      <c r="Y5" s="65" t="s">
        <v>290</v>
      </c>
      <c r="Z5" s="65" t="s">
        <v>283</v>
      </c>
    </row>
    <row r="6" spans="1:27" x14ac:dyDescent="0.4">
      <c r="A6" s="65" t="s">
        <v>278</v>
      </c>
      <c r="B6" s="65">
        <v>2200</v>
      </c>
      <c r="C6" s="65">
        <v>1505.4202</v>
      </c>
      <c r="E6" s="65" t="s">
        <v>291</v>
      </c>
      <c r="F6" s="65">
        <v>55</v>
      </c>
      <c r="G6" s="65">
        <v>15</v>
      </c>
      <c r="H6" s="65">
        <v>7</v>
      </c>
      <c r="J6" s="65" t="s">
        <v>291</v>
      </c>
      <c r="K6" s="65">
        <v>0.1</v>
      </c>
      <c r="L6" s="65">
        <v>4</v>
      </c>
      <c r="N6" s="65" t="s">
        <v>292</v>
      </c>
      <c r="O6" s="65">
        <v>50</v>
      </c>
      <c r="P6" s="65">
        <v>60</v>
      </c>
      <c r="Q6" s="65">
        <v>0</v>
      </c>
      <c r="R6" s="65">
        <v>0</v>
      </c>
      <c r="S6" s="65">
        <v>54.051909999999999</v>
      </c>
      <c r="U6" s="65" t="s">
        <v>293</v>
      </c>
      <c r="V6" s="65">
        <v>0</v>
      </c>
      <c r="W6" s="65">
        <v>0</v>
      </c>
      <c r="X6" s="65">
        <v>25</v>
      </c>
      <c r="Y6" s="65">
        <v>0</v>
      </c>
      <c r="Z6" s="65">
        <v>26.146086</v>
      </c>
    </row>
    <row r="7" spans="1:27" x14ac:dyDescent="0.4">
      <c r="E7" s="65" t="s">
        <v>294</v>
      </c>
      <c r="F7" s="65">
        <v>65</v>
      </c>
      <c r="G7" s="65">
        <v>30</v>
      </c>
      <c r="H7" s="65">
        <v>20</v>
      </c>
      <c r="J7" s="65" t="s">
        <v>294</v>
      </c>
      <c r="K7" s="65">
        <v>1</v>
      </c>
      <c r="L7" s="65">
        <v>10</v>
      </c>
    </row>
    <row r="8" spans="1:27" x14ac:dyDescent="0.4">
      <c r="E8" s="65" t="s">
        <v>295</v>
      </c>
      <c r="F8" s="65">
        <v>74.587999999999994</v>
      </c>
      <c r="G8" s="65">
        <v>9.4830000000000005</v>
      </c>
      <c r="H8" s="65">
        <v>15.929</v>
      </c>
      <c r="J8" s="65" t="s">
        <v>295</v>
      </c>
      <c r="K8" s="65">
        <v>8.4139999999999997</v>
      </c>
      <c r="L8" s="65">
        <v>13.923</v>
      </c>
    </row>
    <row r="13" spans="1:27" x14ac:dyDescent="0.4">
      <c r="A13" s="66" t="s">
        <v>296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4">
      <c r="A14" s="67" t="s">
        <v>297</v>
      </c>
      <c r="B14" s="67"/>
      <c r="C14" s="67"/>
      <c r="D14" s="67"/>
      <c r="E14" s="67"/>
      <c r="F14" s="67"/>
      <c r="H14" s="67" t="s">
        <v>298</v>
      </c>
      <c r="I14" s="67"/>
      <c r="J14" s="67"/>
      <c r="K14" s="67"/>
      <c r="L14" s="67"/>
      <c r="M14" s="67"/>
      <c r="O14" s="67" t="s">
        <v>299</v>
      </c>
      <c r="P14" s="67"/>
      <c r="Q14" s="67"/>
      <c r="R14" s="67"/>
      <c r="S14" s="67"/>
      <c r="T14" s="67"/>
      <c r="V14" s="67" t="s">
        <v>300</v>
      </c>
      <c r="W14" s="67"/>
      <c r="X14" s="67"/>
      <c r="Y14" s="67"/>
      <c r="Z14" s="67"/>
      <c r="AA14" s="67"/>
    </row>
    <row r="15" spans="1:27" x14ac:dyDescent="0.4">
      <c r="A15" s="65"/>
      <c r="B15" s="65" t="s">
        <v>287</v>
      </c>
      <c r="C15" s="65" t="s">
        <v>288</v>
      </c>
      <c r="D15" s="65" t="s">
        <v>289</v>
      </c>
      <c r="E15" s="65" t="s">
        <v>290</v>
      </c>
      <c r="F15" s="65" t="s">
        <v>283</v>
      </c>
      <c r="H15" s="65"/>
      <c r="I15" s="65" t="s">
        <v>287</v>
      </c>
      <c r="J15" s="65" t="s">
        <v>288</v>
      </c>
      <c r="K15" s="65" t="s">
        <v>289</v>
      </c>
      <c r="L15" s="65" t="s">
        <v>290</v>
      </c>
      <c r="M15" s="65" t="s">
        <v>283</v>
      </c>
      <c r="O15" s="65"/>
      <c r="P15" s="65" t="s">
        <v>287</v>
      </c>
      <c r="Q15" s="65" t="s">
        <v>288</v>
      </c>
      <c r="R15" s="65" t="s">
        <v>289</v>
      </c>
      <c r="S15" s="65" t="s">
        <v>290</v>
      </c>
      <c r="T15" s="65" t="s">
        <v>283</v>
      </c>
      <c r="V15" s="65"/>
      <c r="W15" s="65" t="s">
        <v>287</v>
      </c>
      <c r="X15" s="65" t="s">
        <v>288</v>
      </c>
      <c r="Y15" s="65" t="s">
        <v>289</v>
      </c>
      <c r="Z15" s="65" t="s">
        <v>290</v>
      </c>
      <c r="AA15" s="65" t="s">
        <v>283</v>
      </c>
    </row>
    <row r="16" spans="1:27" x14ac:dyDescent="0.4">
      <c r="A16" s="65" t="s">
        <v>301</v>
      </c>
      <c r="B16" s="65">
        <v>530</v>
      </c>
      <c r="C16" s="65">
        <v>750</v>
      </c>
      <c r="D16" s="65">
        <v>0</v>
      </c>
      <c r="E16" s="65">
        <v>3000</v>
      </c>
      <c r="F16" s="65">
        <v>607.08812999999998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19.030837999999999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1.8893348000000001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311.01913000000002</v>
      </c>
    </row>
    <row r="23" spans="1:62" x14ac:dyDescent="0.4">
      <c r="A23" s="66" t="s">
        <v>302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303</v>
      </c>
      <c r="B24" s="67"/>
      <c r="C24" s="67"/>
      <c r="D24" s="67"/>
      <c r="E24" s="67"/>
      <c r="F24" s="67"/>
      <c r="H24" s="67" t="s">
        <v>304</v>
      </c>
      <c r="I24" s="67"/>
      <c r="J24" s="67"/>
      <c r="K24" s="67"/>
      <c r="L24" s="67"/>
      <c r="M24" s="67"/>
      <c r="O24" s="67" t="s">
        <v>305</v>
      </c>
      <c r="P24" s="67"/>
      <c r="Q24" s="67"/>
      <c r="R24" s="67"/>
      <c r="S24" s="67"/>
      <c r="T24" s="67"/>
      <c r="V24" s="67" t="s">
        <v>306</v>
      </c>
      <c r="W24" s="67"/>
      <c r="X24" s="67"/>
      <c r="Y24" s="67"/>
      <c r="Z24" s="67"/>
      <c r="AA24" s="67"/>
      <c r="AC24" s="67" t="s">
        <v>307</v>
      </c>
      <c r="AD24" s="67"/>
      <c r="AE24" s="67"/>
      <c r="AF24" s="67"/>
      <c r="AG24" s="67"/>
      <c r="AH24" s="67"/>
      <c r="AJ24" s="67" t="s">
        <v>308</v>
      </c>
      <c r="AK24" s="67"/>
      <c r="AL24" s="67"/>
      <c r="AM24" s="67"/>
      <c r="AN24" s="67"/>
      <c r="AO24" s="67"/>
      <c r="AQ24" s="67" t="s">
        <v>309</v>
      </c>
      <c r="AR24" s="67"/>
      <c r="AS24" s="67"/>
      <c r="AT24" s="67"/>
      <c r="AU24" s="67"/>
      <c r="AV24" s="67"/>
      <c r="AX24" s="67" t="s">
        <v>310</v>
      </c>
      <c r="AY24" s="67"/>
      <c r="AZ24" s="67"/>
      <c r="BA24" s="67"/>
      <c r="BB24" s="67"/>
      <c r="BC24" s="67"/>
      <c r="BE24" s="67" t="s">
        <v>311</v>
      </c>
      <c r="BF24" s="67"/>
      <c r="BG24" s="67"/>
      <c r="BH24" s="67"/>
      <c r="BI24" s="67"/>
      <c r="BJ24" s="67"/>
    </row>
    <row r="25" spans="1:62" x14ac:dyDescent="0.4">
      <c r="A25" s="65"/>
      <c r="B25" s="65" t="s">
        <v>287</v>
      </c>
      <c r="C25" s="65" t="s">
        <v>288</v>
      </c>
      <c r="D25" s="65" t="s">
        <v>289</v>
      </c>
      <c r="E25" s="65" t="s">
        <v>290</v>
      </c>
      <c r="F25" s="65" t="s">
        <v>283</v>
      </c>
      <c r="H25" s="65"/>
      <c r="I25" s="65" t="s">
        <v>287</v>
      </c>
      <c r="J25" s="65" t="s">
        <v>288</v>
      </c>
      <c r="K25" s="65" t="s">
        <v>289</v>
      </c>
      <c r="L25" s="65" t="s">
        <v>290</v>
      </c>
      <c r="M25" s="65" t="s">
        <v>283</v>
      </c>
      <c r="O25" s="65"/>
      <c r="P25" s="65" t="s">
        <v>287</v>
      </c>
      <c r="Q25" s="65" t="s">
        <v>288</v>
      </c>
      <c r="R25" s="65" t="s">
        <v>289</v>
      </c>
      <c r="S25" s="65" t="s">
        <v>290</v>
      </c>
      <c r="T25" s="65" t="s">
        <v>283</v>
      </c>
      <c r="V25" s="65"/>
      <c r="W25" s="65" t="s">
        <v>287</v>
      </c>
      <c r="X25" s="65" t="s">
        <v>288</v>
      </c>
      <c r="Y25" s="65" t="s">
        <v>289</v>
      </c>
      <c r="Z25" s="65" t="s">
        <v>290</v>
      </c>
      <c r="AA25" s="65" t="s">
        <v>283</v>
      </c>
      <c r="AC25" s="65"/>
      <c r="AD25" s="65" t="s">
        <v>287</v>
      </c>
      <c r="AE25" s="65" t="s">
        <v>288</v>
      </c>
      <c r="AF25" s="65" t="s">
        <v>289</v>
      </c>
      <c r="AG25" s="65" t="s">
        <v>290</v>
      </c>
      <c r="AH25" s="65" t="s">
        <v>283</v>
      </c>
      <c r="AJ25" s="65"/>
      <c r="AK25" s="65" t="s">
        <v>287</v>
      </c>
      <c r="AL25" s="65" t="s">
        <v>288</v>
      </c>
      <c r="AM25" s="65" t="s">
        <v>289</v>
      </c>
      <c r="AN25" s="65" t="s">
        <v>290</v>
      </c>
      <c r="AO25" s="65" t="s">
        <v>283</v>
      </c>
      <c r="AQ25" s="65"/>
      <c r="AR25" s="65" t="s">
        <v>287</v>
      </c>
      <c r="AS25" s="65" t="s">
        <v>288</v>
      </c>
      <c r="AT25" s="65" t="s">
        <v>289</v>
      </c>
      <c r="AU25" s="65" t="s">
        <v>290</v>
      </c>
      <c r="AV25" s="65" t="s">
        <v>283</v>
      </c>
      <c r="AX25" s="65"/>
      <c r="AY25" s="65" t="s">
        <v>287</v>
      </c>
      <c r="AZ25" s="65" t="s">
        <v>288</v>
      </c>
      <c r="BA25" s="65" t="s">
        <v>289</v>
      </c>
      <c r="BB25" s="65" t="s">
        <v>290</v>
      </c>
      <c r="BC25" s="65" t="s">
        <v>283</v>
      </c>
      <c r="BE25" s="65"/>
      <c r="BF25" s="65" t="s">
        <v>287</v>
      </c>
      <c r="BG25" s="65" t="s">
        <v>288</v>
      </c>
      <c r="BH25" s="65" t="s">
        <v>289</v>
      </c>
      <c r="BI25" s="65" t="s">
        <v>290</v>
      </c>
      <c r="BJ25" s="65" t="s">
        <v>283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146.39546000000001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1.501646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1.2195948000000001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15.788118000000001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1.5687219999999999</v>
      </c>
      <c r="AJ26" s="65" t="s">
        <v>312</v>
      </c>
      <c r="AK26" s="65">
        <v>320</v>
      </c>
      <c r="AL26" s="65">
        <v>400</v>
      </c>
      <c r="AM26" s="65">
        <v>0</v>
      </c>
      <c r="AN26" s="65">
        <v>1000</v>
      </c>
      <c r="AO26" s="65">
        <v>543.85875999999996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8.4719639999999998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1.9929790000000001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3.9578280000000001</v>
      </c>
    </row>
    <row r="33" spans="1:68" x14ac:dyDescent="0.4">
      <c r="A33" s="66" t="s">
        <v>313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7" t="s">
        <v>177</v>
      </c>
      <c r="B34" s="67"/>
      <c r="C34" s="67"/>
      <c r="D34" s="67"/>
      <c r="E34" s="67"/>
      <c r="F34" s="67"/>
      <c r="H34" s="67" t="s">
        <v>314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315</v>
      </c>
      <c r="W34" s="67"/>
      <c r="X34" s="67"/>
      <c r="Y34" s="67"/>
      <c r="Z34" s="67"/>
      <c r="AA34" s="67"/>
      <c r="AC34" s="67" t="s">
        <v>316</v>
      </c>
      <c r="AD34" s="67"/>
      <c r="AE34" s="67"/>
      <c r="AF34" s="67"/>
      <c r="AG34" s="67"/>
      <c r="AH34" s="67"/>
      <c r="AJ34" s="67" t="s">
        <v>317</v>
      </c>
      <c r="AK34" s="67"/>
      <c r="AL34" s="67"/>
      <c r="AM34" s="67"/>
      <c r="AN34" s="67"/>
      <c r="AO34" s="67"/>
    </row>
    <row r="35" spans="1:68" x14ac:dyDescent="0.4">
      <c r="A35" s="65"/>
      <c r="B35" s="65" t="s">
        <v>287</v>
      </c>
      <c r="C35" s="65" t="s">
        <v>288</v>
      </c>
      <c r="D35" s="65" t="s">
        <v>289</v>
      </c>
      <c r="E35" s="65" t="s">
        <v>290</v>
      </c>
      <c r="F35" s="65" t="s">
        <v>283</v>
      </c>
      <c r="H35" s="65"/>
      <c r="I35" s="65" t="s">
        <v>287</v>
      </c>
      <c r="J35" s="65" t="s">
        <v>288</v>
      </c>
      <c r="K35" s="65" t="s">
        <v>289</v>
      </c>
      <c r="L35" s="65" t="s">
        <v>290</v>
      </c>
      <c r="M35" s="65" t="s">
        <v>283</v>
      </c>
      <c r="O35" s="65"/>
      <c r="P35" s="65" t="s">
        <v>287</v>
      </c>
      <c r="Q35" s="65" t="s">
        <v>288</v>
      </c>
      <c r="R35" s="65" t="s">
        <v>289</v>
      </c>
      <c r="S35" s="65" t="s">
        <v>290</v>
      </c>
      <c r="T35" s="65" t="s">
        <v>283</v>
      </c>
      <c r="V35" s="65"/>
      <c r="W35" s="65" t="s">
        <v>287</v>
      </c>
      <c r="X35" s="65" t="s">
        <v>288</v>
      </c>
      <c r="Y35" s="65" t="s">
        <v>289</v>
      </c>
      <c r="Z35" s="65" t="s">
        <v>290</v>
      </c>
      <c r="AA35" s="65" t="s">
        <v>283</v>
      </c>
      <c r="AC35" s="65"/>
      <c r="AD35" s="65" t="s">
        <v>287</v>
      </c>
      <c r="AE35" s="65" t="s">
        <v>288</v>
      </c>
      <c r="AF35" s="65" t="s">
        <v>289</v>
      </c>
      <c r="AG35" s="65" t="s">
        <v>290</v>
      </c>
      <c r="AH35" s="65" t="s">
        <v>283</v>
      </c>
      <c r="AJ35" s="65"/>
      <c r="AK35" s="65" t="s">
        <v>287</v>
      </c>
      <c r="AL35" s="65" t="s">
        <v>288</v>
      </c>
      <c r="AM35" s="65" t="s">
        <v>289</v>
      </c>
      <c r="AN35" s="65" t="s">
        <v>290</v>
      </c>
      <c r="AO35" s="65" t="s">
        <v>283</v>
      </c>
    </row>
    <row r="36" spans="1:68" x14ac:dyDescent="0.4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542.70609999999999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1008.7455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5886.3887000000004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3328.9380000000001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96.864500000000007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133.2039</v>
      </c>
    </row>
    <row r="43" spans="1:68" x14ac:dyDescent="0.4">
      <c r="A43" s="66" t="s">
        <v>318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4">
      <c r="A44" s="67" t="s">
        <v>319</v>
      </c>
      <c r="B44" s="67"/>
      <c r="C44" s="67"/>
      <c r="D44" s="67"/>
      <c r="E44" s="67"/>
      <c r="F44" s="67"/>
      <c r="H44" s="67" t="s">
        <v>320</v>
      </c>
      <c r="I44" s="67"/>
      <c r="J44" s="67"/>
      <c r="K44" s="67"/>
      <c r="L44" s="67"/>
      <c r="M44" s="67"/>
      <c r="O44" s="67" t="s">
        <v>321</v>
      </c>
      <c r="P44" s="67"/>
      <c r="Q44" s="67"/>
      <c r="R44" s="67"/>
      <c r="S44" s="67"/>
      <c r="T44" s="67"/>
      <c r="V44" s="67" t="s">
        <v>322</v>
      </c>
      <c r="W44" s="67"/>
      <c r="X44" s="67"/>
      <c r="Y44" s="67"/>
      <c r="Z44" s="67"/>
      <c r="AA44" s="67"/>
      <c r="AC44" s="67" t="s">
        <v>323</v>
      </c>
      <c r="AD44" s="67"/>
      <c r="AE44" s="67"/>
      <c r="AF44" s="67"/>
      <c r="AG44" s="67"/>
      <c r="AH44" s="67"/>
      <c r="AJ44" s="67" t="s">
        <v>324</v>
      </c>
      <c r="AK44" s="67"/>
      <c r="AL44" s="67"/>
      <c r="AM44" s="67"/>
      <c r="AN44" s="67"/>
      <c r="AO44" s="67"/>
      <c r="AQ44" s="67" t="s">
        <v>325</v>
      </c>
      <c r="AR44" s="67"/>
      <c r="AS44" s="67"/>
      <c r="AT44" s="67"/>
      <c r="AU44" s="67"/>
      <c r="AV44" s="67"/>
      <c r="AX44" s="67" t="s">
        <v>326</v>
      </c>
      <c r="AY44" s="67"/>
      <c r="AZ44" s="67"/>
      <c r="BA44" s="67"/>
      <c r="BB44" s="67"/>
      <c r="BC44" s="67"/>
      <c r="BE44" s="67" t="s">
        <v>327</v>
      </c>
      <c r="BF44" s="67"/>
      <c r="BG44" s="67"/>
      <c r="BH44" s="67"/>
      <c r="BI44" s="67"/>
      <c r="BJ44" s="67"/>
    </row>
    <row r="45" spans="1:68" x14ac:dyDescent="0.4">
      <c r="A45" s="65"/>
      <c r="B45" s="65" t="s">
        <v>287</v>
      </c>
      <c r="C45" s="65" t="s">
        <v>288</v>
      </c>
      <c r="D45" s="65" t="s">
        <v>289</v>
      </c>
      <c r="E45" s="65" t="s">
        <v>290</v>
      </c>
      <c r="F45" s="65" t="s">
        <v>283</v>
      </c>
      <c r="H45" s="65"/>
      <c r="I45" s="65" t="s">
        <v>287</v>
      </c>
      <c r="J45" s="65" t="s">
        <v>288</v>
      </c>
      <c r="K45" s="65" t="s">
        <v>289</v>
      </c>
      <c r="L45" s="65" t="s">
        <v>290</v>
      </c>
      <c r="M45" s="65" t="s">
        <v>283</v>
      </c>
      <c r="O45" s="65"/>
      <c r="P45" s="65" t="s">
        <v>287</v>
      </c>
      <c r="Q45" s="65" t="s">
        <v>288</v>
      </c>
      <c r="R45" s="65" t="s">
        <v>289</v>
      </c>
      <c r="S45" s="65" t="s">
        <v>290</v>
      </c>
      <c r="T45" s="65" t="s">
        <v>283</v>
      </c>
      <c r="V45" s="65"/>
      <c r="W45" s="65" t="s">
        <v>287</v>
      </c>
      <c r="X45" s="65" t="s">
        <v>288</v>
      </c>
      <c r="Y45" s="65" t="s">
        <v>289</v>
      </c>
      <c r="Z45" s="65" t="s">
        <v>290</v>
      </c>
      <c r="AA45" s="65" t="s">
        <v>283</v>
      </c>
      <c r="AC45" s="65"/>
      <c r="AD45" s="65" t="s">
        <v>287</v>
      </c>
      <c r="AE45" s="65" t="s">
        <v>288</v>
      </c>
      <c r="AF45" s="65" t="s">
        <v>289</v>
      </c>
      <c r="AG45" s="65" t="s">
        <v>290</v>
      </c>
      <c r="AH45" s="65" t="s">
        <v>283</v>
      </c>
      <c r="AJ45" s="65"/>
      <c r="AK45" s="65" t="s">
        <v>287</v>
      </c>
      <c r="AL45" s="65" t="s">
        <v>288</v>
      </c>
      <c r="AM45" s="65" t="s">
        <v>289</v>
      </c>
      <c r="AN45" s="65" t="s">
        <v>290</v>
      </c>
      <c r="AO45" s="65" t="s">
        <v>283</v>
      </c>
      <c r="AQ45" s="65"/>
      <c r="AR45" s="65" t="s">
        <v>287</v>
      </c>
      <c r="AS45" s="65" t="s">
        <v>288</v>
      </c>
      <c r="AT45" s="65" t="s">
        <v>289</v>
      </c>
      <c r="AU45" s="65" t="s">
        <v>290</v>
      </c>
      <c r="AV45" s="65" t="s">
        <v>283</v>
      </c>
      <c r="AX45" s="65"/>
      <c r="AY45" s="65" t="s">
        <v>287</v>
      </c>
      <c r="AZ45" s="65" t="s">
        <v>288</v>
      </c>
      <c r="BA45" s="65" t="s">
        <v>289</v>
      </c>
      <c r="BB45" s="65" t="s">
        <v>290</v>
      </c>
      <c r="BC45" s="65" t="s">
        <v>283</v>
      </c>
      <c r="BE45" s="65"/>
      <c r="BF45" s="65" t="s">
        <v>287</v>
      </c>
      <c r="BG45" s="65" t="s">
        <v>288</v>
      </c>
      <c r="BH45" s="65" t="s">
        <v>289</v>
      </c>
      <c r="BI45" s="65" t="s">
        <v>290</v>
      </c>
      <c r="BJ45" s="65" t="s">
        <v>283</v>
      </c>
    </row>
    <row r="46" spans="1:68" x14ac:dyDescent="0.4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15.095101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8.6491279999999993</v>
      </c>
      <c r="O46" s="65" t="s">
        <v>328</v>
      </c>
      <c r="P46" s="65">
        <v>600</v>
      </c>
      <c r="Q46" s="65">
        <v>800</v>
      </c>
      <c r="R46" s="65">
        <v>0</v>
      </c>
      <c r="S46" s="65">
        <v>10000</v>
      </c>
      <c r="T46" s="65">
        <v>712.32960000000003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1.9053387000000001E-2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3.0343656999999999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280.77264000000002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58.864407</v>
      </c>
      <c r="AX46" s="65" t="s">
        <v>329</v>
      </c>
      <c r="AY46" s="65"/>
      <c r="AZ46" s="65"/>
      <c r="BA46" s="65"/>
      <c r="BB46" s="65"/>
      <c r="BC46" s="65"/>
      <c r="BE46" s="65" t="s">
        <v>330</v>
      </c>
      <c r="BF46" s="65"/>
      <c r="BG46" s="65"/>
      <c r="BH46" s="65"/>
      <c r="BI46" s="65"/>
      <c r="BJ46" s="65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8" sqref="G7:G8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335</v>
      </c>
      <c r="B2" s="61" t="s">
        <v>336</v>
      </c>
      <c r="C2" s="61" t="s">
        <v>331</v>
      </c>
      <c r="D2" s="61">
        <v>57</v>
      </c>
      <c r="E2" s="61">
        <v>1505.4202</v>
      </c>
      <c r="F2" s="61">
        <v>253.09114</v>
      </c>
      <c r="G2" s="61">
        <v>32.177371999999998</v>
      </c>
      <c r="H2" s="61">
        <v>22.046486000000002</v>
      </c>
      <c r="I2" s="61">
        <v>10.130886</v>
      </c>
      <c r="J2" s="61">
        <v>54.051909999999999</v>
      </c>
      <c r="K2" s="61">
        <v>32.324930000000002</v>
      </c>
      <c r="L2" s="61">
        <v>21.726982</v>
      </c>
      <c r="M2" s="61">
        <v>26.146086</v>
      </c>
      <c r="N2" s="61">
        <v>2.4913633000000002</v>
      </c>
      <c r="O2" s="61">
        <v>14.621753</v>
      </c>
      <c r="P2" s="61">
        <v>876.46109999999999</v>
      </c>
      <c r="Q2" s="61">
        <v>25.952310000000001</v>
      </c>
      <c r="R2" s="61">
        <v>607.08812999999998</v>
      </c>
      <c r="S2" s="61">
        <v>71.836060000000003</v>
      </c>
      <c r="T2" s="61">
        <v>6423.0240000000003</v>
      </c>
      <c r="U2" s="61">
        <v>1.8893348000000001</v>
      </c>
      <c r="V2" s="61">
        <v>19.030837999999999</v>
      </c>
      <c r="W2" s="61">
        <v>311.01913000000002</v>
      </c>
      <c r="X2" s="61">
        <v>146.39546000000001</v>
      </c>
      <c r="Y2" s="61">
        <v>1.501646</v>
      </c>
      <c r="Z2" s="61">
        <v>1.2195948000000001</v>
      </c>
      <c r="AA2" s="61">
        <v>15.788118000000001</v>
      </c>
      <c r="AB2" s="61">
        <v>1.5687219999999999</v>
      </c>
      <c r="AC2" s="61">
        <v>543.85875999999996</v>
      </c>
      <c r="AD2" s="61">
        <v>8.4719639999999998</v>
      </c>
      <c r="AE2" s="61">
        <v>1.9929790000000001</v>
      </c>
      <c r="AF2" s="61">
        <v>3.9578280000000001</v>
      </c>
      <c r="AG2" s="61">
        <v>542.70609999999999</v>
      </c>
      <c r="AH2" s="61">
        <v>367.05347</v>
      </c>
      <c r="AI2" s="61">
        <v>175.65260000000001</v>
      </c>
      <c r="AJ2" s="61">
        <v>1008.7455</v>
      </c>
      <c r="AK2" s="61">
        <v>5886.3887000000004</v>
      </c>
      <c r="AL2" s="61">
        <v>96.864500000000007</v>
      </c>
      <c r="AM2" s="61">
        <v>3328.9380000000001</v>
      </c>
      <c r="AN2" s="61">
        <v>133.2039</v>
      </c>
      <c r="AO2" s="61">
        <v>15.095101</v>
      </c>
      <c r="AP2" s="61">
        <v>11.720628</v>
      </c>
      <c r="AQ2" s="61">
        <v>3.3744733</v>
      </c>
      <c r="AR2" s="61">
        <v>8.6491279999999993</v>
      </c>
      <c r="AS2" s="61">
        <v>712.32960000000003</v>
      </c>
      <c r="AT2" s="61">
        <v>1.9053387000000001E-2</v>
      </c>
      <c r="AU2" s="61">
        <v>3.0343656999999999</v>
      </c>
      <c r="AV2" s="61">
        <v>280.77264000000002</v>
      </c>
      <c r="AW2" s="61">
        <v>58.864407</v>
      </c>
      <c r="AX2" s="61">
        <v>0.24976641999999999</v>
      </c>
      <c r="AY2" s="61">
        <v>1.0422648000000001</v>
      </c>
      <c r="AZ2" s="61">
        <v>204.36577</v>
      </c>
      <c r="BA2" s="61">
        <v>26.479293999999999</v>
      </c>
      <c r="BB2" s="61">
        <v>6.5831504000000001</v>
      </c>
      <c r="BC2" s="61">
        <v>9.1987070000000006</v>
      </c>
      <c r="BD2" s="61">
        <v>10.670726</v>
      </c>
      <c r="BE2" s="61">
        <v>0.54186429999999997</v>
      </c>
      <c r="BF2" s="61">
        <v>3.3840805999999999</v>
      </c>
      <c r="BG2" s="61">
        <v>1.1518281E-3</v>
      </c>
      <c r="BH2" s="61">
        <v>5.6597847E-3</v>
      </c>
      <c r="BI2" s="61">
        <v>4.4046184E-3</v>
      </c>
      <c r="BJ2" s="61">
        <v>2.6720134999999999E-2</v>
      </c>
      <c r="BK2" s="61">
        <v>8.8602166000000004E-5</v>
      </c>
      <c r="BL2" s="61">
        <v>0.24646968999999999</v>
      </c>
      <c r="BM2" s="61">
        <v>3.0629504000000001</v>
      </c>
      <c r="BN2" s="61">
        <v>1.0742856999999999</v>
      </c>
      <c r="BO2" s="61">
        <v>52.016193000000001</v>
      </c>
      <c r="BP2" s="61">
        <v>9.4640039999999992</v>
      </c>
      <c r="BQ2" s="61">
        <v>16.350715999999998</v>
      </c>
      <c r="BR2" s="61">
        <v>58.226640000000003</v>
      </c>
      <c r="BS2" s="61">
        <v>22.512165</v>
      </c>
      <c r="BT2" s="61">
        <v>12.147855</v>
      </c>
      <c r="BU2" s="61">
        <v>0.25878980000000001</v>
      </c>
      <c r="BV2" s="61">
        <v>3.1053264000000001E-2</v>
      </c>
      <c r="BW2" s="61">
        <v>0.78610310000000005</v>
      </c>
      <c r="BX2" s="61">
        <v>0.9652191</v>
      </c>
      <c r="BY2" s="61">
        <v>7.4697429999999995E-2</v>
      </c>
      <c r="BZ2" s="61">
        <v>9.5516929999999996E-4</v>
      </c>
      <c r="CA2" s="61">
        <v>0.59100752999999995</v>
      </c>
      <c r="CB2" s="61">
        <v>1.447824E-2</v>
      </c>
      <c r="CC2" s="61">
        <v>0.11081918</v>
      </c>
      <c r="CD2" s="61">
        <v>0.86715335000000004</v>
      </c>
      <c r="CE2" s="61">
        <v>4.5678873000000002E-2</v>
      </c>
      <c r="CF2" s="61">
        <v>5.1704834999999998E-2</v>
      </c>
      <c r="CG2" s="61">
        <v>4.9500000000000003E-7</v>
      </c>
      <c r="CH2" s="61">
        <v>8.5077350000000006E-3</v>
      </c>
      <c r="CI2" s="61">
        <v>1.9428639999999999E-7</v>
      </c>
      <c r="CJ2" s="61">
        <v>1.8721831</v>
      </c>
      <c r="CK2" s="61">
        <v>8.1486900000000001E-3</v>
      </c>
      <c r="CL2" s="61">
        <v>2.1298769000000002</v>
      </c>
      <c r="CM2" s="61">
        <v>2.8340112999999998</v>
      </c>
      <c r="CN2" s="61">
        <v>1566.6621</v>
      </c>
      <c r="CO2" s="61">
        <v>2722.8523</v>
      </c>
      <c r="CP2" s="61">
        <v>1676.2338999999999</v>
      </c>
      <c r="CQ2" s="61">
        <v>594.57129999999995</v>
      </c>
      <c r="CR2" s="61">
        <v>339.81259999999997</v>
      </c>
      <c r="CS2" s="61">
        <v>257.48259999999999</v>
      </c>
      <c r="CT2" s="61">
        <v>1565.5082</v>
      </c>
      <c r="CU2" s="61">
        <v>952.26244999999994</v>
      </c>
      <c r="CV2" s="61">
        <v>776.26104999999995</v>
      </c>
      <c r="CW2" s="61">
        <v>1099.3376000000001</v>
      </c>
      <c r="CX2" s="61">
        <v>321.96375</v>
      </c>
      <c r="CY2" s="61">
        <v>1995.1412</v>
      </c>
      <c r="CZ2" s="61">
        <v>933.60113999999999</v>
      </c>
      <c r="DA2" s="61">
        <v>2441.4274999999998</v>
      </c>
      <c r="DB2" s="61">
        <v>2264.8184000000001</v>
      </c>
      <c r="DC2" s="61">
        <v>3467.0569999999998</v>
      </c>
      <c r="DD2" s="61">
        <v>5461.3867</v>
      </c>
      <c r="DE2" s="61">
        <v>1145.0924</v>
      </c>
      <c r="DF2" s="61">
        <v>2472.3393999999998</v>
      </c>
      <c r="DG2" s="61">
        <v>1269.7005999999999</v>
      </c>
      <c r="DH2" s="61">
        <v>81.421890000000005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26.479293999999999</v>
      </c>
      <c r="B6">
        <f>BB2</f>
        <v>6.5831504000000001</v>
      </c>
      <c r="C6">
        <f>BC2</f>
        <v>9.1987070000000006</v>
      </c>
      <c r="D6">
        <f>BD2</f>
        <v>10.670726</v>
      </c>
    </row>
    <row r="7" spans="1:113" x14ac:dyDescent="0.4">
      <c r="B7">
        <f>ROUND(B6/MAX($B$6,$C$6,$D$6),1)</f>
        <v>0.6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22850</v>
      </c>
      <c r="C2" s="56">
        <f ca="1">YEAR(TODAY())-YEAR(B2)+IF(TODAY()&gt;=DATE(YEAR(TODAY()),MONTH(B2),DAY(B2)),0,-1)</f>
        <v>57</v>
      </c>
      <c r="E2" s="52">
        <v>166.7</v>
      </c>
      <c r="F2" s="53" t="s">
        <v>39</v>
      </c>
      <c r="G2" s="52">
        <v>64.900000000000006</v>
      </c>
      <c r="H2" s="51" t="s">
        <v>41</v>
      </c>
      <c r="I2" s="72">
        <f>ROUND(G3/E3^2,1)</f>
        <v>23.4</v>
      </c>
    </row>
    <row r="3" spans="1:9" x14ac:dyDescent="0.4">
      <c r="E3" s="51">
        <f>E2/100</f>
        <v>1.6669999999999998</v>
      </c>
      <c r="F3" s="51" t="s">
        <v>40</v>
      </c>
      <c r="G3" s="51">
        <f>G2</f>
        <v>64.900000000000006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44007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최덕수, ID : H1900270)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07월 03일 12:00:13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="80" zoomScaleNormal="100" zoomScaleSheetLayoutView="80" zoomScalePageLayoutView="10" workbookViewId="0">
      <selection activeCell="W10" sqref="W10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4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4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4">
      <c r="A5" s="6"/>
      <c r="B5" s="75" t="s">
        <v>332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4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4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4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4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4">
      <c r="C10" s="85" t="s">
        <v>30</v>
      </c>
      <c r="D10" s="85"/>
      <c r="E10" s="86"/>
      <c r="F10" s="89">
        <f>'개인정보 및 신체계측 입력'!B5</f>
        <v>44007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4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4">
      <c r="C12" s="85" t="s">
        <v>32</v>
      </c>
      <c r="D12" s="85"/>
      <c r="E12" s="86"/>
      <c r="F12" s="94">
        <f ca="1">'개인정보 및 신체계측 입력'!C2</f>
        <v>57</v>
      </c>
      <c r="G12" s="94"/>
      <c r="H12" s="94"/>
      <c r="I12" s="94"/>
      <c r="K12" s="123">
        <f>'개인정보 및 신체계측 입력'!E2</f>
        <v>166.7</v>
      </c>
      <c r="L12" s="124"/>
      <c r="M12" s="117">
        <f>'개인정보 및 신체계측 입력'!G2</f>
        <v>64.900000000000006</v>
      </c>
      <c r="N12" s="118"/>
      <c r="O12" s="113" t="s">
        <v>271</v>
      </c>
      <c r="P12" s="107"/>
      <c r="Q12" s="90">
        <f>'개인정보 및 신체계측 입력'!I2</f>
        <v>23.4</v>
      </c>
      <c r="R12" s="90"/>
      <c r="S12" s="90"/>
    </row>
    <row r="13" spans="1:19" ht="18" customHeight="1" thickBot="1" x14ac:dyDescent="0.4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4">
      <c r="C14" s="87" t="s">
        <v>31</v>
      </c>
      <c r="D14" s="87"/>
      <c r="E14" s="88"/>
      <c r="F14" s="91" t="str">
        <f>MID('DRIs DATA'!B1,28,3)</f>
        <v>최덕수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4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4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74.587999999999994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4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4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4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9.4830000000000005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4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4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4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15.929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4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4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4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13.9</v>
      </c>
      <c r="L72" s="36" t="s">
        <v>53</v>
      </c>
      <c r="M72" s="36">
        <f>ROUND('DRIs DATA'!K8,1)</f>
        <v>8.4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4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4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4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4">
      <c r="B94" s="158" t="s">
        <v>171</v>
      </c>
      <c r="C94" s="156"/>
      <c r="D94" s="156"/>
      <c r="E94" s="156"/>
      <c r="F94" s="154">
        <f>ROUND('DRIs DATA'!F16/'DRIs DATA'!C16*100,2)</f>
        <v>80.95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158.59</v>
      </c>
      <c r="R94" s="156" t="s">
        <v>167</v>
      </c>
      <c r="S94" s="156"/>
      <c r="T94" s="157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4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4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4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4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4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4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4">
      <c r="B121" s="43" t="s">
        <v>171</v>
      </c>
      <c r="C121" s="16"/>
      <c r="D121" s="16"/>
      <c r="E121" s="15"/>
      <c r="F121" s="154">
        <f>ROUND('DRIs DATA'!F26/'DRIs DATA'!C26*100,2)</f>
        <v>146.4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104.58</v>
      </c>
      <c r="R121" s="156" t="s">
        <v>166</v>
      </c>
      <c r="S121" s="156"/>
      <c r="T121" s="157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4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4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4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4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thickBot="1" x14ac:dyDescent="0.4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4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4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4">
      <c r="B172" s="42" t="s">
        <v>171</v>
      </c>
      <c r="C172" s="20"/>
      <c r="D172" s="20"/>
      <c r="E172" s="6"/>
      <c r="F172" s="154">
        <f>ROUND('DRIs DATA'!F36/'DRIs DATA'!C36*100,2)</f>
        <v>67.84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392.43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4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4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4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4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4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4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4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4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154">
        <f>ROUND('DRIs DATA'!F46/'DRIs DATA'!C46*100,2)</f>
        <v>150.94999999999999</v>
      </c>
      <c r="G197" s="154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4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4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4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4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4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45">
      <c r="K205" s="10"/>
    </row>
    <row r="206" spans="2:20" ht="18" customHeight="1" x14ac:dyDescent="0.4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4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2020-06-24T06:28:05Z</cp:lastPrinted>
  <dcterms:created xsi:type="dcterms:W3CDTF">2015-06-13T08:19:18Z</dcterms:created>
  <dcterms:modified xsi:type="dcterms:W3CDTF">2020-07-03T05:30:00Z</dcterms:modified>
</cp:coreProperties>
</file>