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9200" windowHeight="1155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<sst xmlns="http://schemas.openxmlformats.org/spreadsheetml/2006/main" count="692" uniqueCount="368">
  <si>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</si>
  <si>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</si>
  <si>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</si>
  <si>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</si>
  <si>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</si>
  <si>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</si>
  <si>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</si>
  <si>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</si>
  <si>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</si>
  <si>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</si>
  <si>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</si>
  <si>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</si>
  <si>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</si>
  <si>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</si>
  <si>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</si>
  <si>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</si>
  <si>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</si>
  <si>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</si>
  <si>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</si>
  <si>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</si>
  <si>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</si>
  <si>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</si>
  <si>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</si>
  <si>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</si>
  <si>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</si>
  <si>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</si>
  <si>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</si>
  <si>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</si>
  <si>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</si>
  <si>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</si>
  <si>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</si>
  <si>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</si>
  <si>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</si>
  <si>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</si>
  <si>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</si>
  <si>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</si>
  <si>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</si>
  <si>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</si>
  <si>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</si>
  <si>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</si>
  <si>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</si>
  <si>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</si>
  <si>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</si>
  <si>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</si>
  <si>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</si>
  <si>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</si>
  <si>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</si>
  <si>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</si>
  <si>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</si>
  <si>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</si>
  <si>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</si>
  <si>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</si>
  <si>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</si>
  <si>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</si>
  <si>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</si>
  <si>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</si>
  <si>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</si>
  <si>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</si>
  <si>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</si>
  <si>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</si>
  <si>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</si>
  <si>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</si>
  <si>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</si>
  <si>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</si>
  <si>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</si>
  <si>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</si>
  <si>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</si>
  <si>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</si>
  <si>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</si>
  <si>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</si>
  <si>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</si>
  <si>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</si>
  <si>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</si>
  <si>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</si>
  <si>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</si>
  <si>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</si>
  <si>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</si>
  <si>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</si>
  <si>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</si>
  <si>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</si>
  <si>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</si>
  <si>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</si>
  <si>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</si>
  <si>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</si>
  <si>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</si>
  <si>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</si>
  <si>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</si>
  <si>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</si>
  <si>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</si>
  <si>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</si>
  <si>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</si>
  <si>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</si>
  <si>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</si>
  <si>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</si>
  <si>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</si>
  <si>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</si>
  <si>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</si>
  <si>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</si>
  <si>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</si>
  <si>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</si>
  <si>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</si>
  <si>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</si>
  <si>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</si>
  <si>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</si>
  <si>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</si>
  <si>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</si>
  <si>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</si>
  <si>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</si>
  <si>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</si>
  <si>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</si>
  <si>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</si>
  <si>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</si>
  <si>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</si>
  <si>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</si>
  <si>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</si>
  <si>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</si>
  <si>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</si>
  <si>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</si>
  <si>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</si>
  <si>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</si>
  <si>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</si>
  <si>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</si>
  <si>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</si>
  <si>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</si>
  <si>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</si>
  <si>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</si>
  <si>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</si>
  <si>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</si>
  <si>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</si>
  <si>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</si>
  <si>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</si>
  <si>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</si>
  <si>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</si>
  <si>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</si>
  <si>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</si>
  <si>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</si>
  <si>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</si>
  <si>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</si>
  <si>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</si>
  <si>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</si>
  <si>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</si>
  <si>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</si>
  <si>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</si>
  <si>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</si>
  <si>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</si>
  <si>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</si>
  <si>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</si>
  <si>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</si>
  <si>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</si>
  <si>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</si>
  <si>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</si>
  <si>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</si>
  <si>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</si>
  <si>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</si>
  <si>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</si>
  <si>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</si>
  <si>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</si>
  <si>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</si>
  <si>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</si>
  <si>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</si>
  <si>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</si>
  <si>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</si>
  <si>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</si>
  <si>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</si>
  <si>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</si>
  <si>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</si>
  <si>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</si>
  <si>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</si>
  <si>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</si>
  <si>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</si>
  <si>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</si>
  <si>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</si>
  <si>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</si>
  <si>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</si>
  <si>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</si>
  <si>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</si>
  <si>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</si>
  <si>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</si>
  <si>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</si>
  <si>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</si>
  <si>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</si>
  <si>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</si>
  <si>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</si>
  <si>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</si>
  <si>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</si>
  <si>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</si>
  <si>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</si>
  <si>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</si>
  <si>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</si>
  <si>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</si>
  <si>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</si>
  <si>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</si>
  <si>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</si>
  <si>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</si>
  <si>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</si>
  <si>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</si>
  <si>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</si>
  <si>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</si>
  <si>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</si>
  <si>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</si>
  <si>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</si>
  <si>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</si>
  <si>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</si>
  <si>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</si>
  <si>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</si>
  <si>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</si>
  <si>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</si>
  <si>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</si>
  <si>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</si>
  <si>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</si>
  <si>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</si>
  <si>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</si>
  <si>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</si>
  <si>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</si>
  <si>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</si>
  <si>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</si>
  <si>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</si>
  <si>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</si>
  <si>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</si>
  <si>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</si>
  <si>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</si>
  <si>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</si>
  <si>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</si>
  <si>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</si>
  <si>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</si>
  <si>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</si>
  <si>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</si>
  <si>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</si>
  <si>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</si>
  <si>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</si>
  <si>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</si>
  <si>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</si>
  <si>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</si>
  <si>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</si>
  <si>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</si>
  <si>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</si>
  <si>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</si>
  <si>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</si>
  <si>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</si>
  <si>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</si>
  <si>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</si>
  <si>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</si>
  <si>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</si>
  <si>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</si>
  <si>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</si>
  <si>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</si>
  <si>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</si>
  <si>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</si>
  <si>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</si>
  <si>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</si>
  <si>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</si>
  <si>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</si>
  <si>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</si>
  <si>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</si>
  <si>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</si>
  <si>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</si>
  <si>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</si>
  <si>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</si>
  <si>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</si>
  <si>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</si>
  <si>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</si>
  <si>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</si>
  <si>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</si>
  <si>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</si>
  <si>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</si>
  <si>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</si>
  <si>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</si>
  <si>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</si>
  <si>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</si>
  <si>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</si>
  <si>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</si>
  <si>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</si>
  <si>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</si>
  <si>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</si>
  <si>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</si>
  <si>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</si>
  <si>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</si>
  <si>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</si>
  <si>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</si>
  <si>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</si>
  <si>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</si>
  <si>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</si>
  <si>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</si>
  <si>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</si>
  <si>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섭취비율</t>
    <phoneticPr fontId="1" type="noConversion"/>
  </si>
  <si>
    <t>수용성 비타민</t>
    <phoneticPr fontId="1" type="noConversion"/>
  </si>
  <si>
    <t>티아민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</si>
  <si>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</si>
  <si>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</si>
  <si>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</si>
  <si>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</si>
  <si>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</si>
  <si>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</si>
  <si>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</si>
  <si>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</si>
  <si>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</si>
  <si>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</si>
  <si>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</si>
  <si>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</si>
  <si>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</si>
  <si>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</si>
  <si>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</si>
  <si>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문종모, ID : H1900281)</t>
  </si>
  <si>
    <t>2020년 07월 15일 13:52:02</t>
  </si>
  <si>
    <t>섭취량</t>
    <phoneticPr fontId="1" type="noConversion"/>
  </si>
  <si>
    <t>충분섭취량</t>
    <phoneticPr fontId="1" type="noConversion"/>
  </si>
  <si>
    <t>리보플라빈</t>
    <phoneticPr fontId="1" type="noConversion"/>
  </si>
  <si>
    <t>염소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</si>
  <si>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</si>
  <si>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</si>
  <si>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</si>
  <si>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</si>
  <si>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</si>
  <si>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</si>
  <si>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탄수화물</t>
    <phoneticPr fontId="1" type="noConversion"/>
  </si>
  <si>
    <t>단백질</t>
    <phoneticPr fontId="1" type="noConversion"/>
  </si>
  <si>
    <t>n-3불포화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</si>
  <si>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</si>
  <si>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</si>
  <si>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</si>
  <si>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</si>
  <si>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</si>
  <si>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</si>
  <si>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</si>
  <si>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</si>
  <si>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</si>
  <si>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</si>
  <si>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</si>
  <si>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</si>
  <si>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</si>
  <si>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</si>
  <si>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</si>
  <si>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</si>
  <si>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</si>
  <si>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</si>
  <si>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</si>
  <si>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상한섭취량</t>
    <phoneticPr fontId="1" type="noConversion"/>
  </si>
  <si>
    <t>평균필요량</t>
    <phoneticPr fontId="1" type="noConversion"/>
  </si>
  <si>
    <t>섭취량</t>
    <phoneticPr fontId="1" type="noConversion"/>
  </si>
  <si>
    <t>평균필요량</t>
    <phoneticPr fontId="1" type="noConversion"/>
  </si>
  <si>
    <t>섭취량</t>
    <phoneticPr fontId="1" type="noConversion"/>
  </si>
  <si>
    <t>비타민A(μg RAE/일)</t>
    <phoneticPr fontId="1" type="noConversion"/>
  </si>
  <si>
    <t>비타민C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</si>
  <si>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</si>
  <si>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</si>
  <si>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</si>
  <si>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</si>
  <si>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</si>
  <si>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권장섭취량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</si>
  <si>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</si>
  <si>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</si>
  <si>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</si>
  <si>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권장섭취량</t>
    <phoneticPr fontId="1" type="noConversion"/>
  </si>
  <si>
    <t>상한섭취량</t>
    <phoneticPr fontId="1" type="noConversion"/>
  </si>
  <si>
    <t>상한섭취량</t>
    <phoneticPr fontId="1" type="noConversion"/>
  </si>
  <si>
    <t>엽산(μg DFE/일)</t>
    <phoneticPr fontId="1" type="noConversion"/>
  </si>
  <si>
    <t>칼슘</t>
    <phoneticPr fontId="1" type="noConversion"/>
  </si>
  <si>
    <t>상한섭취량</t>
    <phoneticPr fontId="1" type="noConversion"/>
  </si>
  <si>
    <t>충분섭취량</t>
    <phoneticPr fontId="1" type="noConversion"/>
  </si>
  <si>
    <t>미량 무기질</t>
    <phoneticPr fontId="1" type="noConversion"/>
  </si>
  <si>
    <t>불소</t>
    <phoneticPr fontId="1" type="noConversion"/>
  </si>
  <si>
    <t>요오드</t>
    <phoneticPr fontId="1" type="noConversion"/>
  </si>
  <si>
    <t>평균필요량</t>
    <phoneticPr fontId="1" type="noConversion"/>
  </si>
  <si>
    <t>권장섭취량</t>
    <phoneticPr fontId="1" type="noConversion"/>
  </si>
  <si>
    <t>몰리브덴(ug/일)</t>
    <phoneticPr fontId="1" type="noConversion"/>
  </si>
  <si>
    <t>크롬(ug/일)</t>
    <phoneticPr fontId="1" type="noConversion"/>
  </si>
  <si>
    <t>H1900281</t>
  </si>
  <si>
    <t>문종모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</si>
</sst>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53.027003999999998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45904"/>
        <c:axId val="648546296"/>
      </c:barChart>
      <c:catAx>
        <c:axId val="64854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46296"/>
        <c:crosses val="autoZero"/>
        <c:auto val="1"/>
        <c:lblAlgn val="ctr"/>
        <c:lblOffset val="100"/>
        <c:noMultiLvlLbl val="0"/>
      </c:catAx>
      <c:valAx>
        <c:axId val="648546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4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1.7139530000000001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21208"/>
        <c:axId val="648527088"/>
      </c:barChart>
      <c:catAx>
        <c:axId val="64852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27088"/>
        <c:crosses val="autoZero"/>
        <c:auto val="1"/>
        <c:lblAlgn val="ctr"/>
        <c:lblOffset val="100"/>
        <c:noMultiLvlLbl val="0"/>
      </c:catAx>
      <c:valAx>
        <c:axId val="64852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21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10.139348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27480"/>
        <c:axId val="648521992"/>
      </c:barChart>
      <c:catAx>
        <c:axId val="64852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21992"/>
        <c:crosses val="autoZero"/>
        <c:auto val="1"/>
        <c:lblAlgn val="ctr"/>
        <c:lblOffset val="100"/>
        <c:noMultiLvlLbl val="0"/>
      </c:catAx>
      <c:valAx>
        <c:axId val="648521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2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985.34393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23560"/>
        <c:axId val="648523952"/>
      </c:barChart>
      <c:catAx>
        <c:axId val="64852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23952"/>
        <c:crosses val="autoZero"/>
        <c:auto val="1"/>
        <c:lblAlgn val="ctr"/>
        <c:lblOffset val="100"/>
        <c:noMultiLvlLbl val="0"/>
      </c:catAx>
      <c:valAx>
        <c:axId val="64852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2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2600.2091999999998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27872"/>
        <c:axId val="648531400"/>
      </c:barChart>
      <c:catAx>
        <c:axId val="64852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31400"/>
        <c:crosses val="autoZero"/>
        <c:auto val="1"/>
        <c:lblAlgn val="ctr"/>
        <c:lblOffset val="100"/>
        <c:noMultiLvlLbl val="0"/>
      </c:catAx>
      <c:valAx>
        <c:axId val="6485314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2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108.536575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40024"/>
        <c:axId val="648537672"/>
      </c:barChart>
      <c:catAx>
        <c:axId val="64854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37672"/>
        <c:crosses val="autoZero"/>
        <c:auto val="1"/>
        <c:lblAlgn val="ctr"/>
        <c:lblOffset val="100"/>
        <c:noMultiLvlLbl val="0"/>
      </c:catAx>
      <c:valAx>
        <c:axId val="648537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4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126.03467000000001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36496"/>
        <c:axId val="648533752"/>
      </c:barChart>
      <c:catAx>
        <c:axId val="64853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33752"/>
        <c:crosses val="autoZero"/>
        <c:auto val="1"/>
        <c:lblAlgn val="ctr"/>
        <c:lblOffset val="100"/>
        <c:noMultiLvlLbl val="0"/>
      </c:catAx>
      <c:valAx>
        <c:axId val="64853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36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8.7896190000000001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38064"/>
        <c:axId val="648529048"/>
      </c:barChart>
      <c:catAx>
        <c:axId val="648538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29048"/>
        <c:crosses val="autoZero"/>
        <c:auto val="1"/>
        <c:lblAlgn val="ctr"/>
        <c:lblOffset val="100"/>
        <c:noMultiLvlLbl val="0"/>
      </c:catAx>
      <c:valAx>
        <c:axId val="648529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3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637.75854000000004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31008"/>
        <c:axId val="648538456"/>
      </c:barChart>
      <c:catAx>
        <c:axId val="64853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38456"/>
        <c:crosses val="autoZero"/>
        <c:auto val="1"/>
        <c:lblAlgn val="ctr"/>
        <c:lblOffset val="100"/>
        <c:noMultiLvlLbl val="0"/>
      </c:catAx>
      <c:valAx>
        <c:axId val="6485384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31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4.2658392000000003E-2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38848"/>
        <c:axId val="648537280"/>
      </c:barChart>
      <c:catAx>
        <c:axId val="64853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37280"/>
        <c:crosses val="autoZero"/>
        <c:auto val="1"/>
        <c:lblAlgn val="ctr"/>
        <c:lblOffset val="100"/>
        <c:noMultiLvlLbl val="0"/>
      </c:catAx>
      <c:valAx>
        <c:axId val="6485372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3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3.5026538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32968"/>
        <c:axId val="648528264"/>
      </c:barChart>
      <c:catAx>
        <c:axId val="64853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28264"/>
        <c:crosses val="autoZero"/>
        <c:auto val="1"/>
        <c:lblAlgn val="ctr"/>
        <c:lblOffset val="100"/>
        <c:noMultiLvlLbl val="0"/>
      </c:catAx>
      <c:valAx>
        <c:axId val="648528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3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19.910273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46688"/>
        <c:axId val="648541200"/>
      </c:barChart>
      <c:catAx>
        <c:axId val="64854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41200"/>
        <c:crosses val="autoZero"/>
        <c:auto val="1"/>
        <c:lblAlgn val="ctr"/>
        <c:lblOffset val="100"/>
        <c:noMultiLvlLbl val="0"/>
      </c:catAx>
      <c:valAx>
        <c:axId val="648541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4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32.078609999999998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29440"/>
        <c:axId val="648530224"/>
      </c:barChart>
      <c:catAx>
        <c:axId val="64852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30224"/>
        <c:crosses val="autoZero"/>
        <c:auto val="1"/>
        <c:lblAlgn val="ctr"/>
        <c:lblOffset val="100"/>
        <c:noMultiLvlLbl val="0"/>
      </c:catAx>
      <c:valAx>
        <c:axId val="648530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2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56.981017999999999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31792"/>
        <c:axId val="648536888"/>
      </c:barChart>
      <c:catAx>
        <c:axId val="64853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36888"/>
        <c:crosses val="autoZero"/>
        <c:auto val="1"/>
        <c:lblAlgn val="ctr"/>
        <c:lblOffset val="100"/>
        <c:noMultiLvlLbl val="0"/>
      </c:catAx>
      <c:valAx>
        <c:axId val="64853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3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2.944</c:v>
                </c:pt>
                <c:pt idx="1">
                  <c:v>12.86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48535320"/>
        <c:axId val="648533360"/>
      </c:barChart>
      <c:catAx>
        <c:axId val="64853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33360"/>
        <c:crosses val="autoZero"/>
        <c:auto val="1"/>
        <c:lblAlgn val="ctr"/>
        <c:lblOffset val="100"/>
        <c:noMultiLvlLbl val="0"/>
      </c:catAx>
      <c:valAx>
        <c:axId val="648533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35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6.1749330000000002</c:v>
                </c:pt>
                <c:pt idx="1">
                  <c:v>6.7761300000000002</c:v>
                </c:pt>
                <c:pt idx="2">
                  <c:v>6.5303950000000004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379.81018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84192"/>
        <c:axId val="520990856"/>
      </c:barChart>
      <c:catAx>
        <c:axId val="52098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90856"/>
        <c:crosses val="autoZero"/>
        <c:auto val="1"/>
        <c:lblAlgn val="ctr"/>
        <c:lblOffset val="100"/>
        <c:noMultiLvlLbl val="0"/>
      </c:catAx>
      <c:valAx>
        <c:axId val="520990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8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13.118990999999999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90464"/>
        <c:axId val="520979096"/>
      </c:barChart>
      <c:catAx>
        <c:axId val="52099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79096"/>
        <c:crosses val="autoZero"/>
        <c:auto val="1"/>
        <c:lblAlgn val="ctr"/>
        <c:lblOffset val="100"/>
        <c:noMultiLvlLbl val="0"/>
      </c:catAx>
      <c:valAx>
        <c:axId val="520979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81.141999999999996</c:v>
                </c:pt>
                <c:pt idx="1">
                  <c:v>6.7770000000000001</c:v>
                </c:pt>
                <c:pt idx="2">
                  <c:v>12.08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984584"/>
        <c:axId val="520979880"/>
      </c:barChart>
      <c:catAx>
        <c:axId val="52098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79880"/>
        <c:crosses val="autoZero"/>
        <c:auto val="1"/>
        <c:lblAlgn val="ctr"/>
        <c:lblOffset val="100"/>
        <c:noMultiLvlLbl val="0"/>
      </c:catAx>
      <c:valAx>
        <c:axId val="520979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8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1929.1663000000001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84976"/>
        <c:axId val="520982232"/>
      </c:barChart>
      <c:catAx>
        <c:axId val="52098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82232"/>
        <c:crosses val="autoZero"/>
        <c:auto val="1"/>
        <c:lblAlgn val="ctr"/>
        <c:lblOffset val="100"/>
        <c:noMultiLvlLbl val="0"/>
      </c:catAx>
      <c:valAx>
        <c:axId val="520982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8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167.42603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81056"/>
        <c:axId val="520981840"/>
      </c:barChart>
      <c:catAx>
        <c:axId val="52098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81840"/>
        <c:crosses val="autoZero"/>
        <c:auto val="1"/>
        <c:lblAlgn val="ctr"/>
        <c:lblOffset val="100"/>
        <c:noMultiLvlLbl val="0"/>
      </c:catAx>
      <c:valAx>
        <c:axId val="520981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81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428.56020000000001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86152"/>
        <c:axId val="520989680"/>
      </c:barChart>
      <c:catAx>
        <c:axId val="52098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89680"/>
        <c:crosses val="autoZero"/>
        <c:auto val="1"/>
        <c:lblAlgn val="ctr"/>
        <c:lblOffset val="100"/>
        <c:noMultiLvlLbl val="0"/>
      </c:catAx>
      <c:valAx>
        <c:axId val="52098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8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0.65883153999999999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22776"/>
        <c:axId val="648519640"/>
      </c:barChart>
      <c:catAx>
        <c:axId val="64852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19640"/>
        <c:crosses val="autoZero"/>
        <c:auto val="1"/>
        <c:lblAlgn val="ctr"/>
        <c:lblOffset val="100"/>
        <c:noMultiLvlLbl val="0"/>
      </c:catAx>
      <c:valAx>
        <c:axId val="648519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2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4544.0810000000001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83016"/>
        <c:axId val="520985368"/>
      </c:barChart>
      <c:catAx>
        <c:axId val="52098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85368"/>
        <c:crosses val="autoZero"/>
        <c:auto val="1"/>
        <c:lblAlgn val="ctr"/>
        <c:lblOffset val="100"/>
        <c:noMultiLvlLbl val="0"/>
      </c:catAx>
      <c:valAx>
        <c:axId val="52098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83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11.016448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86936"/>
        <c:axId val="520986544"/>
      </c:barChart>
      <c:catAx>
        <c:axId val="52098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86544"/>
        <c:crosses val="autoZero"/>
        <c:auto val="1"/>
        <c:lblAlgn val="ctr"/>
        <c:lblOffset val="100"/>
        <c:noMultiLvlLbl val="0"/>
      </c:catAx>
      <c:valAx>
        <c:axId val="52098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86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1.2408558999999999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89288"/>
        <c:axId val="520987720"/>
      </c:barChart>
      <c:catAx>
        <c:axId val="52098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87720"/>
        <c:crosses val="autoZero"/>
        <c:auto val="1"/>
        <c:lblAlgn val="ctr"/>
        <c:lblOffset val="100"/>
        <c:noMultiLvlLbl val="0"/>
      </c:catAx>
      <c:valAx>
        <c:axId val="52098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89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233.37071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16504"/>
        <c:axId val="648520424"/>
      </c:barChart>
      <c:catAx>
        <c:axId val="64851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20424"/>
        <c:crosses val="autoZero"/>
        <c:auto val="1"/>
        <c:lblAlgn val="ctr"/>
        <c:lblOffset val="100"/>
        <c:noMultiLvlLbl val="0"/>
      </c:catAx>
      <c:valAx>
        <c:axId val="64852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1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0.95181179999999999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23168"/>
        <c:axId val="648518856"/>
      </c:barChart>
      <c:catAx>
        <c:axId val="648523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18856"/>
        <c:crosses val="autoZero"/>
        <c:auto val="1"/>
        <c:lblAlgn val="ctr"/>
        <c:lblOffset val="100"/>
        <c:noMultiLvlLbl val="0"/>
      </c:catAx>
      <c:valAx>
        <c:axId val="648518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23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14.930426000000001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16112"/>
        <c:axId val="648525128"/>
      </c:barChart>
      <c:catAx>
        <c:axId val="64851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25128"/>
        <c:crosses val="autoZero"/>
        <c:auto val="1"/>
        <c:lblAlgn val="ctr"/>
        <c:lblOffset val="100"/>
        <c:noMultiLvlLbl val="0"/>
      </c:catAx>
      <c:valAx>
        <c:axId val="64852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16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1.2408558999999999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19248"/>
        <c:axId val="648517680"/>
      </c:barChart>
      <c:catAx>
        <c:axId val="64851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17680"/>
        <c:crosses val="autoZero"/>
        <c:auto val="1"/>
        <c:lblAlgn val="ctr"/>
        <c:lblOffset val="100"/>
        <c:noMultiLvlLbl val="0"/>
      </c:catAx>
      <c:valAx>
        <c:axId val="64851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19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397.59136999999998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26304"/>
        <c:axId val="648526696"/>
      </c:barChart>
      <c:catAx>
        <c:axId val="648526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26696"/>
        <c:crosses val="autoZero"/>
        <c:auto val="1"/>
        <c:lblAlgn val="ctr"/>
        <c:lblOffset val="100"/>
        <c:noMultiLvlLbl val="0"/>
      </c:catAx>
      <c:valAx>
        <c:axId val="64852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2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3.1027749999999998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48520816"/>
        <c:axId val="648518072"/>
      </c:barChart>
      <c:catAx>
        <c:axId val="64852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48518072"/>
        <c:crosses val="autoZero"/>
        <c:auto val="1"/>
        <c:lblAlgn val="ctr"/>
        <c:lblOffset val="100"/>
        <c:noMultiLvlLbl val="0"/>
      </c:catAx>
      <c:valAx>
        <c:axId val="648518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48520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문종모, ID : H1900281)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15일 13:52:02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1929.1663000000001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53.027003999999998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19.910273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81.141999999999996</v>
      </c>
      <c r="G8" s="59">
        <f>'DRIs DATA 입력'!G8</f>
        <v>6.7770000000000001</v>
      </c>
      <c r="H8" s="59">
        <f>'DRIs DATA 입력'!H8</f>
        <v>12.08</v>
      </c>
      <c r="I8" s="46"/>
      <c r="J8" s="59" t="s">
        <v>216</v>
      </c>
      <c r="K8" s="59">
        <f>'DRIs DATA 입력'!K8</f>
        <v>2.944</v>
      </c>
      <c r="L8" s="59">
        <f>'DRIs DATA 입력'!L8</f>
        <v>12.86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379.81018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13.118990999999999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0.65883153999999999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233.37071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167.42603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1.2197491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0.95181179999999999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14.930426000000001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1.2408558999999999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397.59136999999998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3.1027749999999998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1.7139530000000001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10.139348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428.56020000000001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985.34393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4544.0810000000001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2600.2091999999998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108.536575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126.03467000000001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11.016448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8.7896190000000001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637.75854000000004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4.2658392000000003E-2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3.5026538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32.078609999999998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56.981017999999999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7" sqref="L57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308</v>
      </c>
      <c r="B1" s="61" t="s">
        <v>302</v>
      </c>
      <c r="G1" s="62" t="s">
        <v>275</v>
      </c>
      <c r="H1" s="61" t="s">
        <v>303</v>
      </c>
    </row>
    <row r="3" spans="1:27" x14ac:dyDescent="0.3">
      <c r="A3" s="71" t="s">
        <v>309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310</v>
      </c>
      <c r="B4" s="69"/>
      <c r="C4" s="69"/>
      <c r="E4" s="66" t="s">
        <v>277</v>
      </c>
      <c r="F4" s="67"/>
      <c r="G4" s="67"/>
      <c r="H4" s="68"/>
      <c r="J4" s="66" t="s">
        <v>311</v>
      </c>
      <c r="K4" s="67"/>
      <c r="L4" s="68"/>
      <c r="N4" s="69" t="s">
        <v>312</v>
      </c>
      <c r="O4" s="69"/>
      <c r="P4" s="69"/>
      <c r="Q4" s="69"/>
      <c r="R4" s="69"/>
      <c r="S4" s="69"/>
      <c r="U4" s="69" t="s">
        <v>313</v>
      </c>
      <c r="V4" s="69"/>
      <c r="W4" s="69"/>
      <c r="X4" s="69"/>
      <c r="Y4" s="69"/>
      <c r="Z4" s="69"/>
    </row>
    <row r="5" spans="1:27" x14ac:dyDescent="0.3">
      <c r="A5" s="65"/>
      <c r="B5" s="65" t="s">
        <v>278</v>
      </c>
      <c r="C5" s="65" t="s">
        <v>304</v>
      </c>
      <c r="E5" s="65"/>
      <c r="F5" s="65" t="s">
        <v>314</v>
      </c>
      <c r="G5" s="65" t="s">
        <v>279</v>
      </c>
      <c r="H5" s="65" t="s">
        <v>315</v>
      </c>
      <c r="J5" s="65"/>
      <c r="K5" s="65" t="s">
        <v>316</v>
      </c>
      <c r="L5" s="65" t="s">
        <v>280</v>
      </c>
      <c r="N5" s="65"/>
      <c r="O5" s="65" t="s">
        <v>281</v>
      </c>
      <c r="P5" s="65" t="s">
        <v>282</v>
      </c>
      <c r="Q5" s="65" t="s">
        <v>317</v>
      </c>
      <c r="R5" s="65" t="s">
        <v>318</v>
      </c>
      <c r="S5" s="65" t="s">
        <v>319</v>
      </c>
      <c r="U5" s="65"/>
      <c r="V5" s="65" t="s">
        <v>320</v>
      </c>
      <c r="W5" s="65" t="s">
        <v>321</v>
      </c>
      <c r="X5" s="65" t="s">
        <v>322</v>
      </c>
      <c r="Y5" s="65" t="s">
        <v>318</v>
      </c>
      <c r="Z5" s="65" t="s">
        <v>323</v>
      </c>
    </row>
    <row r="6" spans="1:27" x14ac:dyDescent="0.3">
      <c r="A6" s="65" t="s">
        <v>276</v>
      </c>
      <c r="B6" s="65">
        <v>2200</v>
      </c>
      <c r="C6" s="65">
        <v>1929.1663000000001</v>
      </c>
      <c r="E6" s="65" t="s">
        <v>324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326</v>
      </c>
      <c r="O6" s="65">
        <v>50</v>
      </c>
      <c r="P6" s="65">
        <v>60</v>
      </c>
      <c r="Q6" s="65">
        <v>0</v>
      </c>
      <c r="R6" s="65">
        <v>0</v>
      </c>
      <c r="S6" s="65">
        <v>53.027003999999998</v>
      </c>
      <c r="U6" s="65" t="s">
        <v>327</v>
      </c>
      <c r="V6" s="65">
        <v>0</v>
      </c>
      <c r="W6" s="65">
        <v>0</v>
      </c>
      <c r="X6" s="65">
        <v>25</v>
      </c>
      <c r="Y6" s="65">
        <v>0</v>
      </c>
      <c r="Z6" s="65">
        <v>19.910273</v>
      </c>
    </row>
    <row r="7" spans="1:27" x14ac:dyDescent="0.3">
      <c r="E7" s="65" t="s">
        <v>328</v>
      </c>
      <c r="F7" s="65">
        <v>65</v>
      </c>
      <c r="G7" s="65">
        <v>30</v>
      </c>
      <c r="H7" s="65">
        <v>20</v>
      </c>
      <c r="J7" s="65" t="s">
        <v>329</v>
      </c>
      <c r="K7" s="65">
        <v>1</v>
      </c>
      <c r="L7" s="65">
        <v>10</v>
      </c>
    </row>
    <row r="8" spans="1:27" x14ac:dyDescent="0.3">
      <c r="E8" s="65" t="s">
        <v>330</v>
      </c>
      <c r="F8" s="65">
        <v>81.141999999999996</v>
      </c>
      <c r="G8" s="65">
        <v>6.7770000000000001</v>
      </c>
      <c r="H8" s="65">
        <v>12.08</v>
      </c>
      <c r="J8" s="65" t="s">
        <v>284</v>
      </c>
      <c r="K8" s="65">
        <v>2.944</v>
      </c>
      <c r="L8" s="65">
        <v>12.86</v>
      </c>
    </row>
    <row r="13" spans="1:27" x14ac:dyDescent="0.3">
      <c r="A13" s="70" t="s">
        <v>331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332</v>
      </c>
      <c r="B14" s="69"/>
      <c r="C14" s="69"/>
      <c r="D14" s="69"/>
      <c r="E14" s="69"/>
      <c r="F14" s="69"/>
      <c r="H14" s="69" t="s">
        <v>333</v>
      </c>
      <c r="I14" s="69"/>
      <c r="J14" s="69"/>
      <c r="K14" s="69"/>
      <c r="L14" s="69"/>
      <c r="M14" s="69"/>
      <c r="O14" s="69" t="s">
        <v>334</v>
      </c>
      <c r="P14" s="69"/>
      <c r="Q14" s="69"/>
      <c r="R14" s="69"/>
      <c r="S14" s="69"/>
      <c r="T14" s="69"/>
      <c r="V14" s="69" t="s">
        <v>335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281</v>
      </c>
      <c r="C15" s="65" t="s">
        <v>282</v>
      </c>
      <c r="D15" s="65" t="s">
        <v>305</v>
      </c>
      <c r="E15" s="65" t="s">
        <v>336</v>
      </c>
      <c r="F15" s="65" t="s">
        <v>323</v>
      </c>
      <c r="H15" s="65"/>
      <c r="I15" s="65" t="s">
        <v>337</v>
      </c>
      <c r="J15" s="65" t="s">
        <v>282</v>
      </c>
      <c r="K15" s="65" t="s">
        <v>317</v>
      </c>
      <c r="L15" s="65" t="s">
        <v>336</v>
      </c>
      <c r="M15" s="65" t="s">
        <v>319</v>
      </c>
      <c r="O15" s="65"/>
      <c r="P15" s="65" t="s">
        <v>320</v>
      </c>
      <c r="Q15" s="65" t="s">
        <v>321</v>
      </c>
      <c r="R15" s="65" t="s">
        <v>317</v>
      </c>
      <c r="S15" s="65" t="s">
        <v>336</v>
      </c>
      <c r="T15" s="65" t="s">
        <v>338</v>
      </c>
      <c r="V15" s="65"/>
      <c r="W15" s="65" t="s">
        <v>339</v>
      </c>
      <c r="X15" s="65" t="s">
        <v>321</v>
      </c>
      <c r="Y15" s="65" t="s">
        <v>317</v>
      </c>
      <c r="Z15" s="65" t="s">
        <v>283</v>
      </c>
      <c r="AA15" s="65" t="s">
        <v>340</v>
      </c>
    </row>
    <row r="16" spans="1:27" x14ac:dyDescent="0.3">
      <c r="A16" s="65" t="s">
        <v>341</v>
      </c>
      <c r="B16" s="65">
        <v>530</v>
      </c>
      <c r="C16" s="65">
        <v>750</v>
      </c>
      <c r="D16" s="65">
        <v>0</v>
      </c>
      <c r="E16" s="65">
        <v>3000</v>
      </c>
      <c r="F16" s="65">
        <v>379.81018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13.118990999999999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0.65883153999999999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233.37071</v>
      </c>
    </row>
    <row r="23" spans="1:62" x14ac:dyDescent="0.3">
      <c r="A23" s="70" t="s">
        <v>285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342</v>
      </c>
      <c r="B24" s="69"/>
      <c r="C24" s="69"/>
      <c r="D24" s="69"/>
      <c r="E24" s="69"/>
      <c r="F24" s="69"/>
      <c r="H24" s="69" t="s">
        <v>286</v>
      </c>
      <c r="I24" s="69"/>
      <c r="J24" s="69"/>
      <c r="K24" s="69"/>
      <c r="L24" s="69"/>
      <c r="M24" s="69"/>
      <c r="O24" s="69" t="s">
        <v>306</v>
      </c>
      <c r="P24" s="69"/>
      <c r="Q24" s="69"/>
      <c r="R24" s="69"/>
      <c r="S24" s="69"/>
      <c r="T24" s="69"/>
      <c r="V24" s="69" t="s">
        <v>343</v>
      </c>
      <c r="W24" s="69"/>
      <c r="X24" s="69"/>
      <c r="Y24" s="69"/>
      <c r="Z24" s="69"/>
      <c r="AA24" s="69"/>
      <c r="AC24" s="69" t="s">
        <v>344</v>
      </c>
      <c r="AD24" s="69"/>
      <c r="AE24" s="69"/>
      <c r="AF24" s="69"/>
      <c r="AG24" s="69"/>
      <c r="AH24" s="69"/>
      <c r="AJ24" s="69" t="s">
        <v>345</v>
      </c>
      <c r="AK24" s="69"/>
      <c r="AL24" s="69"/>
      <c r="AM24" s="69"/>
      <c r="AN24" s="69"/>
      <c r="AO24" s="69"/>
      <c r="AQ24" s="69" t="s">
        <v>346</v>
      </c>
      <c r="AR24" s="69"/>
      <c r="AS24" s="69"/>
      <c r="AT24" s="69"/>
      <c r="AU24" s="69"/>
      <c r="AV24" s="69"/>
      <c r="AX24" s="69" t="s">
        <v>347</v>
      </c>
      <c r="AY24" s="69"/>
      <c r="AZ24" s="69"/>
      <c r="BA24" s="69"/>
      <c r="BB24" s="69"/>
      <c r="BC24" s="69"/>
      <c r="BE24" s="69" t="s">
        <v>287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320</v>
      </c>
      <c r="C25" s="65" t="s">
        <v>348</v>
      </c>
      <c r="D25" s="65" t="s">
        <v>305</v>
      </c>
      <c r="E25" s="65" t="s">
        <v>318</v>
      </c>
      <c r="F25" s="65" t="s">
        <v>340</v>
      </c>
      <c r="H25" s="65"/>
      <c r="I25" s="65" t="s">
        <v>349</v>
      </c>
      <c r="J25" s="65" t="s">
        <v>321</v>
      </c>
      <c r="K25" s="65" t="s">
        <v>305</v>
      </c>
      <c r="L25" s="65" t="s">
        <v>318</v>
      </c>
      <c r="M25" s="65" t="s">
        <v>304</v>
      </c>
      <c r="O25" s="65"/>
      <c r="P25" s="65" t="s">
        <v>320</v>
      </c>
      <c r="Q25" s="65" t="s">
        <v>350</v>
      </c>
      <c r="R25" s="65" t="s">
        <v>351</v>
      </c>
      <c r="S25" s="65" t="s">
        <v>283</v>
      </c>
      <c r="T25" s="65" t="s">
        <v>338</v>
      </c>
      <c r="V25" s="65"/>
      <c r="W25" s="65" t="s">
        <v>320</v>
      </c>
      <c r="X25" s="65" t="s">
        <v>352</v>
      </c>
      <c r="Y25" s="65" t="s">
        <v>305</v>
      </c>
      <c r="Z25" s="65" t="s">
        <v>283</v>
      </c>
      <c r="AA25" s="65" t="s">
        <v>340</v>
      </c>
      <c r="AC25" s="65"/>
      <c r="AD25" s="65" t="s">
        <v>281</v>
      </c>
      <c r="AE25" s="65" t="s">
        <v>321</v>
      </c>
      <c r="AF25" s="65" t="s">
        <v>351</v>
      </c>
      <c r="AG25" s="65" t="s">
        <v>353</v>
      </c>
      <c r="AH25" s="65" t="s">
        <v>304</v>
      </c>
      <c r="AJ25" s="65"/>
      <c r="AK25" s="65" t="s">
        <v>349</v>
      </c>
      <c r="AL25" s="65" t="s">
        <v>348</v>
      </c>
      <c r="AM25" s="65" t="s">
        <v>317</v>
      </c>
      <c r="AN25" s="65" t="s">
        <v>283</v>
      </c>
      <c r="AO25" s="65" t="s">
        <v>338</v>
      </c>
      <c r="AQ25" s="65"/>
      <c r="AR25" s="65" t="s">
        <v>281</v>
      </c>
      <c r="AS25" s="65" t="s">
        <v>282</v>
      </c>
      <c r="AT25" s="65" t="s">
        <v>305</v>
      </c>
      <c r="AU25" s="65" t="s">
        <v>354</v>
      </c>
      <c r="AV25" s="65" t="s">
        <v>338</v>
      </c>
      <c r="AX25" s="65"/>
      <c r="AY25" s="65" t="s">
        <v>337</v>
      </c>
      <c r="AZ25" s="65" t="s">
        <v>348</v>
      </c>
      <c r="BA25" s="65" t="s">
        <v>317</v>
      </c>
      <c r="BB25" s="65" t="s">
        <v>283</v>
      </c>
      <c r="BC25" s="65" t="s">
        <v>304</v>
      </c>
      <c r="BE25" s="65"/>
      <c r="BF25" s="65" t="s">
        <v>349</v>
      </c>
      <c r="BG25" s="65" t="s">
        <v>282</v>
      </c>
      <c r="BH25" s="65" t="s">
        <v>351</v>
      </c>
      <c r="BI25" s="65" t="s">
        <v>283</v>
      </c>
      <c r="BJ25" s="65" t="s">
        <v>340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167.42603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1.2197491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0.95181179999999999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14.930426000000001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1.2408558999999999</v>
      </c>
      <c r="AJ26" s="65" t="s">
        <v>355</v>
      </c>
      <c r="AK26" s="65">
        <v>320</v>
      </c>
      <c r="AL26" s="65">
        <v>400</v>
      </c>
      <c r="AM26" s="65">
        <v>0</v>
      </c>
      <c r="AN26" s="65">
        <v>1000</v>
      </c>
      <c r="AO26" s="65">
        <v>397.59136999999998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3.1027749999999998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1.7139530000000001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10.139348</v>
      </c>
    </row>
    <row r="33" spans="1:68" x14ac:dyDescent="0.3">
      <c r="A33" s="70" t="s">
        <v>288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356</v>
      </c>
      <c r="B34" s="69"/>
      <c r="C34" s="69"/>
      <c r="D34" s="69"/>
      <c r="E34" s="69"/>
      <c r="F34" s="69"/>
      <c r="H34" s="69" t="s">
        <v>289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290</v>
      </c>
      <c r="W34" s="69"/>
      <c r="X34" s="69"/>
      <c r="Y34" s="69"/>
      <c r="Z34" s="69"/>
      <c r="AA34" s="69"/>
      <c r="AC34" s="69" t="s">
        <v>307</v>
      </c>
      <c r="AD34" s="69"/>
      <c r="AE34" s="69"/>
      <c r="AF34" s="69"/>
      <c r="AG34" s="69"/>
      <c r="AH34" s="69"/>
      <c r="AJ34" s="69" t="s">
        <v>291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320</v>
      </c>
      <c r="C35" s="65" t="s">
        <v>352</v>
      </c>
      <c r="D35" s="65" t="s">
        <v>305</v>
      </c>
      <c r="E35" s="65" t="s">
        <v>357</v>
      </c>
      <c r="F35" s="65" t="s">
        <v>304</v>
      </c>
      <c r="H35" s="65"/>
      <c r="I35" s="65" t="s">
        <v>320</v>
      </c>
      <c r="J35" s="65" t="s">
        <v>282</v>
      </c>
      <c r="K35" s="65" t="s">
        <v>358</v>
      </c>
      <c r="L35" s="65" t="s">
        <v>283</v>
      </c>
      <c r="M35" s="65" t="s">
        <v>304</v>
      </c>
      <c r="O35" s="65"/>
      <c r="P35" s="65" t="s">
        <v>320</v>
      </c>
      <c r="Q35" s="65" t="s">
        <v>352</v>
      </c>
      <c r="R35" s="65" t="s">
        <v>305</v>
      </c>
      <c r="S35" s="65" t="s">
        <v>336</v>
      </c>
      <c r="T35" s="65" t="s">
        <v>323</v>
      </c>
      <c r="V35" s="65"/>
      <c r="W35" s="65" t="s">
        <v>339</v>
      </c>
      <c r="X35" s="65" t="s">
        <v>282</v>
      </c>
      <c r="Y35" s="65" t="s">
        <v>305</v>
      </c>
      <c r="Z35" s="65" t="s">
        <v>283</v>
      </c>
      <c r="AA35" s="65" t="s">
        <v>304</v>
      </c>
      <c r="AC35" s="65"/>
      <c r="AD35" s="65" t="s">
        <v>339</v>
      </c>
      <c r="AE35" s="65" t="s">
        <v>282</v>
      </c>
      <c r="AF35" s="65" t="s">
        <v>351</v>
      </c>
      <c r="AG35" s="65" t="s">
        <v>318</v>
      </c>
      <c r="AH35" s="65" t="s">
        <v>304</v>
      </c>
      <c r="AJ35" s="65"/>
      <c r="AK35" s="65" t="s">
        <v>349</v>
      </c>
      <c r="AL35" s="65" t="s">
        <v>348</v>
      </c>
      <c r="AM35" s="65" t="s">
        <v>305</v>
      </c>
      <c r="AN35" s="65" t="s">
        <v>283</v>
      </c>
      <c r="AO35" s="65" t="s">
        <v>304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428.56020000000001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985.34393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4544.0810000000001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2600.2091999999998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108.536575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126.03467000000001</v>
      </c>
    </row>
    <row r="43" spans="1:68" x14ac:dyDescent="0.3">
      <c r="A43" s="70" t="s">
        <v>359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292</v>
      </c>
      <c r="B44" s="69"/>
      <c r="C44" s="69"/>
      <c r="D44" s="69"/>
      <c r="E44" s="69"/>
      <c r="F44" s="69"/>
      <c r="H44" s="69" t="s">
        <v>293</v>
      </c>
      <c r="I44" s="69"/>
      <c r="J44" s="69"/>
      <c r="K44" s="69"/>
      <c r="L44" s="69"/>
      <c r="M44" s="69"/>
      <c r="O44" s="69" t="s">
        <v>294</v>
      </c>
      <c r="P44" s="69"/>
      <c r="Q44" s="69"/>
      <c r="R44" s="69"/>
      <c r="S44" s="69"/>
      <c r="T44" s="69"/>
      <c r="V44" s="69" t="s">
        <v>360</v>
      </c>
      <c r="W44" s="69"/>
      <c r="X44" s="69"/>
      <c r="Y44" s="69"/>
      <c r="Z44" s="69"/>
      <c r="AA44" s="69"/>
      <c r="AC44" s="69" t="s">
        <v>295</v>
      </c>
      <c r="AD44" s="69"/>
      <c r="AE44" s="69"/>
      <c r="AF44" s="69"/>
      <c r="AG44" s="69"/>
      <c r="AH44" s="69"/>
      <c r="AJ44" s="69" t="s">
        <v>361</v>
      </c>
      <c r="AK44" s="69"/>
      <c r="AL44" s="69"/>
      <c r="AM44" s="69"/>
      <c r="AN44" s="69"/>
      <c r="AO44" s="69"/>
      <c r="AQ44" s="69" t="s">
        <v>296</v>
      </c>
      <c r="AR44" s="69"/>
      <c r="AS44" s="69"/>
      <c r="AT44" s="69"/>
      <c r="AU44" s="69"/>
      <c r="AV44" s="69"/>
      <c r="AX44" s="69" t="s">
        <v>297</v>
      </c>
      <c r="AY44" s="69"/>
      <c r="AZ44" s="69"/>
      <c r="BA44" s="69"/>
      <c r="BB44" s="69"/>
      <c r="BC44" s="69"/>
      <c r="BE44" s="69" t="s">
        <v>298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281</v>
      </c>
      <c r="C45" s="65" t="s">
        <v>282</v>
      </c>
      <c r="D45" s="65" t="s">
        <v>351</v>
      </c>
      <c r="E45" s="65" t="s">
        <v>318</v>
      </c>
      <c r="F45" s="65" t="s">
        <v>304</v>
      </c>
      <c r="H45" s="65"/>
      <c r="I45" s="65" t="s">
        <v>281</v>
      </c>
      <c r="J45" s="65" t="s">
        <v>352</v>
      </c>
      <c r="K45" s="65" t="s">
        <v>317</v>
      </c>
      <c r="L45" s="65" t="s">
        <v>318</v>
      </c>
      <c r="M45" s="65" t="s">
        <v>304</v>
      </c>
      <c r="O45" s="65"/>
      <c r="P45" s="65" t="s">
        <v>339</v>
      </c>
      <c r="Q45" s="65" t="s">
        <v>282</v>
      </c>
      <c r="R45" s="65" t="s">
        <v>305</v>
      </c>
      <c r="S45" s="65" t="s">
        <v>336</v>
      </c>
      <c r="T45" s="65" t="s">
        <v>338</v>
      </c>
      <c r="V45" s="65"/>
      <c r="W45" s="65" t="s">
        <v>281</v>
      </c>
      <c r="X45" s="65" t="s">
        <v>282</v>
      </c>
      <c r="Y45" s="65" t="s">
        <v>305</v>
      </c>
      <c r="Z45" s="65" t="s">
        <v>283</v>
      </c>
      <c r="AA45" s="65" t="s">
        <v>304</v>
      </c>
      <c r="AC45" s="65"/>
      <c r="AD45" s="65" t="s">
        <v>339</v>
      </c>
      <c r="AE45" s="65" t="s">
        <v>282</v>
      </c>
      <c r="AF45" s="65" t="s">
        <v>358</v>
      </c>
      <c r="AG45" s="65" t="s">
        <v>283</v>
      </c>
      <c r="AH45" s="65" t="s">
        <v>304</v>
      </c>
      <c r="AJ45" s="65"/>
      <c r="AK45" s="65" t="s">
        <v>281</v>
      </c>
      <c r="AL45" s="65" t="s">
        <v>282</v>
      </c>
      <c r="AM45" s="65" t="s">
        <v>305</v>
      </c>
      <c r="AN45" s="65" t="s">
        <v>336</v>
      </c>
      <c r="AO45" s="65" t="s">
        <v>340</v>
      </c>
      <c r="AQ45" s="65"/>
      <c r="AR45" s="65" t="s">
        <v>281</v>
      </c>
      <c r="AS45" s="65" t="s">
        <v>282</v>
      </c>
      <c r="AT45" s="65" t="s">
        <v>351</v>
      </c>
      <c r="AU45" s="65" t="s">
        <v>318</v>
      </c>
      <c r="AV45" s="65" t="s">
        <v>340</v>
      </c>
      <c r="AX45" s="65"/>
      <c r="AY45" s="65" t="s">
        <v>281</v>
      </c>
      <c r="AZ45" s="65" t="s">
        <v>321</v>
      </c>
      <c r="BA45" s="65" t="s">
        <v>305</v>
      </c>
      <c r="BB45" s="65" t="s">
        <v>318</v>
      </c>
      <c r="BC45" s="65" t="s">
        <v>338</v>
      </c>
      <c r="BE45" s="65"/>
      <c r="BF45" s="65" t="s">
        <v>362</v>
      </c>
      <c r="BG45" s="65" t="s">
        <v>363</v>
      </c>
      <c r="BH45" s="65" t="s">
        <v>317</v>
      </c>
      <c r="BI45" s="65" t="s">
        <v>283</v>
      </c>
      <c r="BJ45" s="65" t="s">
        <v>304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11.016448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8.7896190000000001</v>
      </c>
      <c r="O46" s="65" t="s">
        <v>299</v>
      </c>
      <c r="P46" s="65">
        <v>600</v>
      </c>
      <c r="Q46" s="65">
        <v>800</v>
      </c>
      <c r="R46" s="65">
        <v>0</v>
      </c>
      <c r="S46" s="65">
        <v>10000</v>
      </c>
      <c r="T46" s="65">
        <v>637.75854000000004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4.2658392000000003E-2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3.5026538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32.078609999999998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56.981017999999999</v>
      </c>
      <c r="AX46" s="65" t="s">
        <v>364</v>
      </c>
      <c r="AY46" s="65"/>
      <c r="AZ46" s="65"/>
      <c r="BA46" s="65"/>
      <c r="BB46" s="65"/>
      <c r="BC46" s="65"/>
      <c r="BE46" s="65" t="s">
        <v>365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4" sqref="G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366</v>
      </c>
      <c r="B2" s="61" t="s">
        <v>367</v>
      </c>
      <c r="C2" s="61" t="s">
        <v>300</v>
      </c>
      <c r="D2" s="61">
        <v>61</v>
      </c>
      <c r="E2" s="61">
        <v>1929.1663000000001</v>
      </c>
      <c r="F2" s="61">
        <v>356.1746</v>
      </c>
      <c r="G2" s="61">
        <v>29.749056</v>
      </c>
      <c r="H2" s="61">
        <v>19.539303</v>
      </c>
      <c r="I2" s="61">
        <v>10.209752999999999</v>
      </c>
      <c r="J2" s="61">
        <v>53.027003999999998</v>
      </c>
      <c r="K2" s="61">
        <v>40.130054000000001</v>
      </c>
      <c r="L2" s="61">
        <v>12.896951</v>
      </c>
      <c r="M2" s="61">
        <v>19.910273</v>
      </c>
      <c r="N2" s="61">
        <v>2.2492793</v>
      </c>
      <c r="O2" s="61">
        <v>9.6334680000000006</v>
      </c>
      <c r="P2" s="61">
        <v>739.68430000000001</v>
      </c>
      <c r="Q2" s="61">
        <v>19.460735</v>
      </c>
      <c r="R2" s="61">
        <v>379.81018</v>
      </c>
      <c r="S2" s="61">
        <v>57.160125999999998</v>
      </c>
      <c r="T2" s="61">
        <v>3871.8002999999999</v>
      </c>
      <c r="U2" s="61">
        <v>0.65883153999999999</v>
      </c>
      <c r="V2" s="61">
        <v>13.118990999999999</v>
      </c>
      <c r="W2" s="61">
        <v>233.37071</v>
      </c>
      <c r="X2" s="61">
        <v>167.42603</v>
      </c>
      <c r="Y2" s="61">
        <v>1.2197491</v>
      </c>
      <c r="Z2" s="61">
        <v>0.95181179999999999</v>
      </c>
      <c r="AA2" s="61">
        <v>14.930426000000001</v>
      </c>
      <c r="AB2" s="61">
        <v>1.2408558999999999</v>
      </c>
      <c r="AC2" s="61">
        <v>397.59136999999998</v>
      </c>
      <c r="AD2" s="61">
        <v>3.1027749999999998</v>
      </c>
      <c r="AE2" s="61">
        <v>1.7139530000000001</v>
      </c>
      <c r="AF2" s="61">
        <v>10.139348</v>
      </c>
      <c r="AG2" s="61">
        <v>428.56020000000001</v>
      </c>
      <c r="AH2" s="61">
        <v>299.77026000000001</v>
      </c>
      <c r="AI2" s="61">
        <v>128.78996000000001</v>
      </c>
      <c r="AJ2" s="61">
        <v>985.34393</v>
      </c>
      <c r="AK2" s="61">
        <v>4544.0810000000001</v>
      </c>
      <c r="AL2" s="61">
        <v>108.536575</v>
      </c>
      <c r="AM2" s="61">
        <v>2600.2091999999998</v>
      </c>
      <c r="AN2" s="61">
        <v>126.03467000000001</v>
      </c>
      <c r="AO2" s="61">
        <v>11.016448</v>
      </c>
      <c r="AP2" s="61">
        <v>9.2225780000000004</v>
      </c>
      <c r="AQ2" s="61">
        <v>1.7938704000000001</v>
      </c>
      <c r="AR2" s="61">
        <v>8.7896190000000001</v>
      </c>
      <c r="AS2" s="61">
        <v>637.75854000000004</v>
      </c>
      <c r="AT2" s="61">
        <v>4.2658392000000003E-2</v>
      </c>
      <c r="AU2" s="61">
        <v>3.5026538</v>
      </c>
      <c r="AV2" s="61">
        <v>32.078609999999998</v>
      </c>
      <c r="AW2" s="61">
        <v>56.981017999999999</v>
      </c>
      <c r="AX2" s="61">
        <v>0.26441356999999999</v>
      </c>
      <c r="AY2" s="61">
        <v>0.5309874</v>
      </c>
      <c r="AZ2" s="61">
        <v>135.33582000000001</v>
      </c>
      <c r="BA2" s="61">
        <v>19.532658000000001</v>
      </c>
      <c r="BB2" s="61">
        <v>6.1749330000000002</v>
      </c>
      <c r="BC2" s="61">
        <v>6.7761300000000002</v>
      </c>
      <c r="BD2" s="61">
        <v>6.5303950000000004</v>
      </c>
      <c r="BE2" s="61">
        <v>0.3267273</v>
      </c>
      <c r="BF2" s="61">
        <v>2.1648296999999999</v>
      </c>
      <c r="BG2" s="61">
        <v>1.3877448000000001E-2</v>
      </c>
      <c r="BH2" s="61">
        <v>1.7150176999999999E-2</v>
      </c>
      <c r="BI2" s="61">
        <v>1.9528529999999999E-2</v>
      </c>
      <c r="BJ2" s="61">
        <v>0.118307106</v>
      </c>
      <c r="BK2" s="61">
        <v>1.067496E-3</v>
      </c>
      <c r="BL2" s="61">
        <v>0.65677059999999998</v>
      </c>
      <c r="BM2" s="61">
        <v>2.0023382000000001</v>
      </c>
      <c r="BN2" s="61">
        <v>0.42026479999999999</v>
      </c>
      <c r="BO2" s="61">
        <v>33.639983999999998</v>
      </c>
      <c r="BP2" s="61">
        <v>3.7813606000000002</v>
      </c>
      <c r="BQ2" s="61">
        <v>12.080081</v>
      </c>
      <c r="BR2" s="61">
        <v>52.033070000000002</v>
      </c>
      <c r="BS2" s="61">
        <v>27.10125</v>
      </c>
      <c r="BT2" s="61">
        <v>5.7222213999999996</v>
      </c>
      <c r="BU2" s="61">
        <v>0.17817369999999999</v>
      </c>
      <c r="BV2" s="61">
        <v>8.0888516E-5</v>
      </c>
      <c r="BW2" s="61">
        <v>0.47294199999999997</v>
      </c>
      <c r="BX2" s="61">
        <v>0.64865947000000002</v>
      </c>
      <c r="BY2" s="61">
        <v>0.121536545</v>
      </c>
      <c r="BZ2" s="61">
        <v>1.6525038999999999E-3</v>
      </c>
      <c r="CA2" s="61">
        <v>0.31995015999999998</v>
      </c>
      <c r="CB2" s="61">
        <v>9.8560000000000004E-8</v>
      </c>
      <c r="CC2" s="61">
        <v>2.3099463000000001E-2</v>
      </c>
      <c r="CD2" s="61">
        <v>0.23005347000000001</v>
      </c>
      <c r="CE2" s="61">
        <v>0.20300579999999999</v>
      </c>
      <c r="CF2" s="61">
        <v>2.9013286999999999E-2</v>
      </c>
      <c r="CG2" s="61">
        <v>0</v>
      </c>
      <c r="CH2" s="61">
        <v>2.4779566E-4</v>
      </c>
      <c r="CI2" s="61">
        <v>4.6815999999999998E-7</v>
      </c>
      <c r="CJ2" s="61">
        <v>0.58902717000000004</v>
      </c>
      <c r="CK2" s="61">
        <v>6.2079839999999997E-2</v>
      </c>
      <c r="CL2" s="61">
        <v>1.4365736</v>
      </c>
      <c r="CM2" s="61">
        <v>2.3222046000000001</v>
      </c>
      <c r="CN2" s="61">
        <v>1633.6670999999999</v>
      </c>
      <c r="CO2" s="61">
        <v>2771.9101999999998</v>
      </c>
      <c r="CP2" s="61">
        <v>1032.3423</v>
      </c>
      <c r="CQ2" s="61">
        <v>578.44275000000005</v>
      </c>
      <c r="CR2" s="61">
        <v>283.23856000000001</v>
      </c>
      <c r="CS2" s="61">
        <v>407.21746999999999</v>
      </c>
      <c r="CT2" s="61">
        <v>1586.9247</v>
      </c>
      <c r="CU2" s="61">
        <v>738.21454000000006</v>
      </c>
      <c r="CV2" s="61">
        <v>1336.1455000000001</v>
      </c>
      <c r="CW2" s="61">
        <v>754.38225999999997</v>
      </c>
      <c r="CX2" s="61">
        <v>218.49193</v>
      </c>
      <c r="CY2" s="61">
        <v>2345.7157999999999</v>
      </c>
      <c r="CZ2" s="61">
        <v>915.59590000000003</v>
      </c>
      <c r="DA2" s="61">
        <v>2082.1547999999998</v>
      </c>
      <c r="DB2" s="61">
        <v>2396.4407000000001</v>
      </c>
      <c r="DC2" s="61">
        <v>2467.4875000000002</v>
      </c>
      <c r="DD2" s="61">
        <v>4688.6379999999999</v>
      </c>
      <c r="DE2" s="61">
        <v>645.89056000000005</v>
      </c>
      <c r="DF2" s="61">
        <v>3264.1062000000002</v>
      </c>
      <c r="DG2" s="61">
        <v>954.49066000000005</v>
      </c>
      <c r="DH2" s="61">
        <v>29.892455999999999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19.532658000000001</v>
      </c>
      <c r="B6">
        <f>BB2</f>
        <v>6.1749330000000002</v>
      </c>
      <c r="C6">
        <f>BC2</f>
        <v>6.7761300000000002</v>
      </c>
      <c r="D6">
        <f>BD2</f>
        <v>6.5303950000000004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21455</v>
      </c>
      <c r="C2" s="56">
        <f ca="1">YEAR(TODAY())-YEAR(B2)+IF(TODAY()&gt;=DATE(YEAR(TODAY()),MONTH(B2),DAY(B2)),0,-1)</f>
        <v>61</v>
      </c>
      <c r="E2" s="52">
        <v>172.8</v>
      </c>
      <c r="F2" s="53" t="s">
        <v>39</v>
      </c>
      <c r="G2" s="52">
        <v>72</v>
      </c>
      <c r="H2" s="51" t="s">
        <v>41</v>
      </c>
      <c r="I2" s="72">
        <f>ROUND(G3/E3^2,1)</f>
        <v>24.1</v>
      </c>
    </row>
    <row r="3" spans="1:9" x14ac:dyDescent="0.3">
      <c r="E3" s="51">
        <f>E2/100</f>
        <v>1.7280000000000002</v>
      </c>
      <c r="F3" s="51" t="s">
        <v>40</v>
      </c>
      <c r="G3" s="51">
        <f>G2</f>
        <v>72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44019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문종모, ID : H1900281)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2020년 07월 15일 13:52:02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topLeftCell="A5" zoomScaleNormal="100" zoomScaleSheetLayoutView="100" zoomScalePageLayoutView="10" workbookViewId="0">
      <selection activeCell="W10" sqref="W1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301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44019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61</v>
      </c>
      <c r="G12" s="137"/>
      <c r="H12" s="137"/>
      <c r="I12" s="137"/>
      <c r="K12" s="128">
        <f>'개인정보 및 신체계측 입력'!E2</f>
        <v>172.8</v>
      </c>
      <c r="L12" s="129"/>
      <c r="M12" s="122">
        <f>'개인정보 및 신체계측 입력'!G2</f>
        <v>72</v>
      </c>
      <c r="N12" s="123"/>
      <c r="O12" s="118" t="s">
        <v>271</v>
      </c>
      <c r="P12" s="112"/>
      <c r="Q12" s="115">
        <f>'개인정보 및 신체계측 입력'!I2</f>
        <v>24.1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문종모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81.141999999999996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6.7770000000000001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12.08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12.9</v>
      </c>
      <c r="L72" s="36" t="s">
        <v>53</v>
      </c>
      <c r="M72" s="36">
        <f>ROUND('DRIs DATA'!K8,1)</f>
        <v>2.9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50.64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109.32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167.43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82.72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53.57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302.94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110.16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2020-07-15T06:24:56Z</cp:lastPrinted>
  <dcterms:created xsi:type="dcterms:W3CDTF">2015-06-13T08:19:18Z</dcterms:created>
  <dcterms:modified xsi:type="dcterms:W3CDTF">2020-07-15T06:27:16Z</dcterms:modified>
</cp:coreProperties>
</file>