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9200" windowHeight="1155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<sst xmlns="http://schemas.openxmlformats.org/spreadsheetml/2006/main" count="692" uniqueCount="344">
  <si>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</si>
  <si>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</si>
  <si>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</si>
  <si>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</si>
  <si>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</si>
  <si>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</si>
  <si>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</si>
  <si>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</si>
  <si>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</si>
  <si>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</si>
  <si>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</si>
  <si>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</si>
  <si>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</si>
  <si>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</si>
  <si>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</si>
  <si>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</si>
  <si>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</si>
  <si>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</si>
  <si>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</si>
  <si>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</si>
  <si>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</si>
  <si>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</si>
  <si>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</si>
  <si>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</si>
  <si>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</si>
  <si>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</si>
  <si>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</si>
  <si>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</si>
  <si>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</si>
  <si>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</si>
  <si>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</si>
  <si>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</si>
  <si>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</si>
  <si>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</si>
  <si>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</si>
  <si>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</si>
  <si>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</si>
  <si>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</si>
  <si>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</si>
  <si>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</si>
  <si>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</si>
  <si>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</si>
  <si>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</si>
  <si>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</si>
  <si>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</si>
  <si>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</si>
  <si>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</si>
  <si>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</si>
  <si>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</si>
  <si>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</si>
  <si>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</si>
  <si>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</si>
  <si>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</si>
  <si>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</si>
  <si>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</si>
  <si>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</si>
  <si>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</si>
  <si>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</si>
  <si>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</si>
  <si>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</si>
  <si>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</si>
  <si>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</si>
  <si>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</si>
  <si>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</si>
  <si>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</si>
  <si>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</si>
  <si>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</si>
  <si>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</si>
  <si>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</si>
  <si>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</si>
  <si>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</si>
  <si>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</si>
  <si>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</si>
  <si>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</si>
  <si>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</si>
  <si>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</si>
  <si>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</si>
  <si>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</si>
  <si>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</si>
  <si>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</si>
  <si>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</si>
  <si>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</si>
  <si>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</si>
  <si>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</si>
  <si>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</si>
  <si>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</si>
  <si>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</si>
  <si>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</si>
  <si>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</si>
  <si>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</si>
  <si>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</si>
  <si>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</si>
  <si>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</si>
  <si>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</si>
  <si>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</si>
  <si>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</si>
  <si>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</si>
  <si>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</si>
  <si>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</si>
  <si>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</si>
  <si>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</si>
  <si>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</si>
  <si>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</si>
  <si>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</si>
  <si>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</si>
  <si>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</si>
  <si>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</si>
  <si>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</si>
  <si>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</si>
  <si>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</si>
  <si>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</si>
  <si>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</si>
  <si>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</si>
  <si>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</si>
  <si>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</si>
  <si>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</si>
  <si>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</si>
  <si>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</si>
  <si>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</si>
  <si>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</si>
  <si>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</si>
  <si>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</si>
  <si>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</si>
  <si>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</si>
  <si>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</si>
  <si>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</si>
  <si>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</si>
  <si>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</si>
  <si>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</si>
  <si>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</si>
  <si>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</si>
  <si>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</si>
  <si>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</si>
  <si>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</si>
  <si>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</si>
  <si>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</si>
  <si>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</si>
  <si>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</si>
  <si>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</si>
  <si>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</si>
  <si>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</si>
  <si>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</si>
  <si>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</si>
  <si>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</si>
  <si>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</si>
  <si>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</si>
  <si>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</si>
  <si>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</si>
  <si>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</si>
  <si>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</si>
  <si>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</si>
  <si>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</si>
  <si>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</si>
  <si>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</si>
  <si>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</si>
  <si>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</si>
  <si>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</si>
  <si>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</si>
  <si>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</si>
  <si>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</si>
  <si>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</si>
  <si>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</si>
  <si>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</si>
  <si>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</si>
  <si>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</si>
  <si>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</si>
  <si>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</si>
  <si>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</si>
  <si>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</si>
  <si>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</si>
  <si>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</si>
  <si>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</si>
  <si>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</si>
  <si>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</si>
  <si>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</si>
  <si>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</si>
  <si>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</si>
  <si>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</si>
  <si>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</si>
  <si>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</si>
  <si>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</si>
  <si>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</si>
  <si>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</si>
  <si>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</si>
  <si>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</si>
  <si>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</si>
  <si>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</si>
  <si>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</si>
  <si>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</si>
  <si>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</si>
  <si>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</si>
  <si>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</si>
  <si>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</si>
  <si>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</si>
  <si>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</si>
  <si>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</si>
  <si>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</si>
  <si>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</si>
  <si>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</si>
  <si>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</si>
  <si>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</si>
  <si>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</si>
  <si>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</si>
  <si>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</si>
  <si>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</si>
  <si>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</si>
  <si>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</si>
  <si>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</si>
  <si>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</si>
  <si>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</si>
  <si>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</si>
  <si>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</si>
  <si>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</si>
  <si>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</si>
  <si>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</si>
  <si>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</si>
  <si>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</si>
  <si>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</si>
  <si>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</si>
  <si>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</si>
  <si>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</si>
  <si>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</si>
  <si>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</si>
  <si>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</si>
  <si>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</si>
  <si>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</si>
  <si>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</si>
  <si>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</si>
  <si>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</si>
  <si>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</si>
  <si>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</si>
  <si>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</si>
  <si>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</si>
  <si>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</si>
  <si>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</si>
  <si>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</si>
  <si>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</si>
  <si>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</si>
  <si>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</si>
  <si>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</si>
  <si>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</si>
  <si>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</si>
  <si>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</si>
  <si>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</si>
  <si>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</si>
  <si>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</si>
  <si>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</si>
  <si>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</si>
  <si>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</si>
  <si>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</si>
  <si>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</si>
  <si>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</si>
  <si>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</si>
  <si>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</si>
  <si>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</si>
  <si>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</si>
  <si>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</si>
  <si>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</si>
  <si>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</si>
  <si>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</si>
  <si>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</si>
  <si>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</si>
  <si>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</si>
  <si>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</si>
  <si>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</si>
  <si>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</si>
  <si>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</si>
  <si>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</si>
  <si>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</si>
  <si>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</si>
  <si>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</si>
  <si>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</si>
  <si>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</si>
  <si>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</si>
  <si>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</si>
  <si>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</si>
  <si>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</si>
  <si>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</si>
  <si>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</si>
  <si>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</si>
  <si>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</si>
  <si>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</si>
  <si>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</si>
  <si>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</si>
  <si>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</si>
  <si>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</si>
  <si>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</si>
  <si>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</si>
  <si>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</si>
  <si>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</si>
  <si>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</si>
  <si>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</si>
  <si>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</si>
  <si>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</si>
  <si>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</si>
  <si>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</si>
  <si>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</si>
  <si>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</si>
  <si>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</si>
  <si>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</si>
  <si>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</si>
  <si>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</si>
  <si>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</si>
  <si>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</si>
  <si>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</si>
  <si>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</si>
  <si>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</si>
  <si>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</si>
  <si>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</si>
  <si>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</si>
  <si>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</si>
  <si>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</si>
  <si>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</si>
  <si>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</si>
  <si>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</si>
  <si>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</si>
  <si>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</si>
  <si>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</si>
  <si>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</si>
  <si>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</si>
  <si>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</si>
  <si>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</si>
  <si>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</si>
  <si>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</si>
  <si>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</si>
  <si>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</si>
  <si>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</si>
  <si>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</si>
  <si>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</si>
  <si>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</si>
  <si>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</si>
  <si>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(설문지 : FFQ 95문항 설문지, 사용자 : 이영숙, ID : H1900283)</t>
  </si>
  <si>
    <t>2020년 07월 16일 15:06:01</t>
  </si>
  <si>
    <t>단백질</t>
    <phoneticPr fontId="1" type="noConversion"/>
  </si>
  <si>
    <t>탄수화물</t>
    <phoneticPr fontId="1" type="noConversion"/>
  </si>
  <si>
    <t>지용성 비타민</t>
    <phoneticPr fontId="1" type="noConversion"/>
  </si>
  <si>
    <t>평균필요량</t>
    <phoneticPr fontId="1" type="noConversion"/>
  </si>
  <si>
    <t>섭취량</t>
    <phoneticPr fontId="1" type="noConversion"/>
  </si>
  <si>
    <t>충분섭취량</t>
    <phoneticPr fontId="1" type="noConversion"/>
  </si>
  <si>
    <t>권장섭취량</t>
    <phoneticPr fontId="1" type="noConversion"/>
  </si>
  <si>
    <t>상한섭취량</t>
    <phoneticPr fontId="1" type="noConversion"/>
  </si>
  <si>
    <t>H1900283</t>
  </si>
  <si>
    <t>이영숙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</si>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</sst>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65.897094999999993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5653568"/>
        <c:axId val="705651608"/>
      </c:barChart>
      <c:catAx>
        <c:axId val="705653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5651608"/>
        <c:crosses val="autoZero"/>
        <c:auto val="1"/>
        <c:lblAlgn val="ctr"/>
        <c:lblOffset val="100"/>
        <c:noMultiLvlLbl val="0"/>
      </c:catAx>
      <c:valAx>
        <c:axId val="705651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5653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2.9467666000000001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0849632"/>
        <c:axId val="700850024"/>
      </c:barChart>
      <c:catAx>
        <c:axId val="700849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0850024"/>
        <c:crosses val="autoZero"/>
        <c:auto val="1"/>
        <c:lblAlgn val="ctr"/>
        <c:lblOffset val="100"/>
        <c:noMultiLvlLbl val="0"/>
      </c:catAx>
      <c:valAx>
        <c:axId val="700850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0849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4.1288232999999996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755856"/>
        <c:axId val="636757816"/>
      </c:barChart>
      <c:catAx>
        <c:axId val="636755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757816"/>
        <c:crosses val="autoZero"/>
        <c:auto val="1"/>
        <c:lblAlgn val="ctr"/>
        <c:lblOffset val="100"/>
        <c:noMultiLvlLbl val="0"/>
      </c:catAx>
      <c:valAx>
        <c:axId val="636757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755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1150.3905999999999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757424"/>
        <c:axId val="636758208"/>
      </c:barChart>
      <c:catAx>
        <c:axId val="636757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758208"/>
        <c:crosses val="autoZero"/>
        <c:auto val="1"/>
        <c:lblAlgn val="ctr"/>
        <c:lblOffset val="100"/>
        <c:noMultiLvlLbl val="0"/>
      </c:catAx>
      <c:valAx>
        <c:axId val="636758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757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3744.7321999999999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755464"/>
        <c:axId val="636756248"/>
      </c:barChart>
      <c:catAx>
        <c:axId val="636755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756248"/>
        <c:crosses val="autoZero"/>
        <c:auto val="1"/>
        <c:lblAlgn val="ctr"/>
        <c:lblOffset val="100"/>
        <c:noMultiLvlLbl val="0"/>
      </c:catAx>
      <c:valAx>
        <c:axId val="6367562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755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111.41785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995696"/>
        <c:axId val="643996088"/>
      </c:barChart>
      <c:catAx>
        <c:axId val="643995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996088"/>
        <c:crosses val="autoZero"/>
        <c:auto val="1"/>
        <c:lblAlgn val="ctr"/>
        <c:lblOffset val="100"/>
        <c:noMultiLvlLbl val="0"/>
      </c:catAx>
      <c:valAx>
        <c:axId val="643996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995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149.68306999999999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996480"/>
        <c:axId val="643996872"/>
      </c:barChart>
      <c:catAx>
        <c:axId val="643996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996872"/>
        <c:crosses val="autoZero"/>
        <c:auto val="1"/>
        <c:lblAlgn val="ctr"/>
        <c:lblOffset val="100"/>
        <c:noMultiLvlLbl val="0"/>
      </c:catAx>
      <c:valAx>
        <c:axId val="643996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996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11.156613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997656"/>
        <c:axId val="643998048"/>
      </c:barChart>
      <c:catAx>
        <c:axId val="643997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998048"/>
        <c:crosses val="autoZero"/>
        <c:auto val="1"/>
        <c:lblAlgn val="ctr"/>
        <c:lblOffset val="100"/>
        <c:noMultiLvlLbl val="0"/>
      </c:catAx>
      <c:valAx>
        <c:axId val="6439980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997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1354.1737000000001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998832"/>
        <c:axId val="707960088"/>
      </c:barChart>
      <c:catAx>
        <c:axId val="643998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7960088"/>
        <c:crosses val="autoZero"/>
        <c:auto val="1"/>
        <c:lblAlgn val="ctr"/>
        <c:lblOffset val="100"/>
        <c:noMultiLvlLbl val="0"/>
      </c:catAx>
      <c:valAx>
        <c:axId val="7079600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998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0.10627705599999999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7961264"/>
        <c:axId val="707960480"/>
      </c:barChart>
      <c:catAx>
        <c:axId val="707961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7960480"/>
        <c:crosses val="autoZero"/>
        <c:auto val="1"/>
        <c:lblAlgn val="ctr"/>
        <c:lblOffset val="100"/>
        <c:noMultiLvlLbl val="0"/>
      </c:catAx>
      <c:valAx>
        <c:axId val="707960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7961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3.1756022000000002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7959304"/>
        <c:axId val="707962048"/>
      </c:barChart>
      <c:catAx>
        <c:axId val="707959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7962048"/>
        <c:crosses val="autoZero"/>
        <c:auto val="1"/>
        <c:lblAlgn val="ctr"/>
        <c:lblOffset val="100"/>
        <c:noMultiLvlLbl val="0"/>
      </c:catAx>
      <c:valAx>
        <c:axId val="7079620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7959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28.201858999999999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5651216"/>
        <c:axId val="705653176"/>
      </c:barChart>
      <c:catAx>
        <c:axId val="705651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5653176"/>
        <c:crosses val="autoZero"/>
        <c:auto val="1"/>
        <c:lblAlgn val="ctr"/>
        <c:lblOffset val="100"/>
        <c:noMultiLvlLbl val="0"/>
      </c:catAx>
      <c:valAx>
        <c:axId val="705653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5651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159.63802000000001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7959696"/>
        <c:axId val="218136752"/>
      </c:barChart>
      <c:catAx>
        <c:axId val="707959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8136752"/>
        <c:crosses val="autoZero"/>
        <c:auto val="1"/>
        <c:lblAlgn val="ctr"/>
        <c:lblOffset val="100"/>
        <c:noMultiLvlLbl val="0"/>
      </c:catAx>
      <c:valAx>
        <c:axId val="218136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7959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75.141450000000006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8134400"/>
        <c:axId val="218137144"/>
      </c:barChart>
      <c:catAx>
        <c:axId val="218134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8137144"/>
        <c:crosses val="autoZero"/>
        <c:auto val="1"/>
        <c:lblAlgn val="ctr"/>
        <c:lblOffset val="100"/>
        <c:noMultiLvlLbl val="0"/>
      </c:catAx>
      <c:valAx>
        <c:axId val="218137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8134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7.1980000000000004</c:v>
                </c:pt>
                <c:pt idx="1">
                  <c:v>12.839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18134792"/>
        <c:axId val="218135184"/>
      </c:barChart>
      <c:catAx>
        <c:axId val="218134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8135184"/>
        <c:crosses val="autoZero"/>
        <c:auto val="1"/>
        <c:lblAlgn val="ctr"/>
        <c:lblOffset val="100"/>
        <c:noMultiLvlLbl val="0"/>
      </c:catAx>
      <c:valAx>
        <c:axId val="218135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8134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16.026299000000002</c:v>
                </c:pt>
                <c:pt idx="1">
                  <c:v>21.862660999999999</c:v>
                </c:pt>
                <c:pt idx="2">
                  <c:v>19.503959999999999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506.05889999999999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8133616"/>
        <c:axId val="707962440"/>
      </c:barChart>
      <c:catAx>
        <c:axId val="218133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7962440"/>
        <c:crosses val="autoZero"/>
        <c:auto val="1"/>
        <c:lblAlgn val="ctr"/>
        <c:lblOffset val="100"/>
        <c:noMultiLvlLbl val="0"/>
      </c:catAx>
      <c:valAx>
        <c:axId val="707962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8133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22.102104000000001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7764136"/>
        <c:axId val="637766488"/>
      </c:barChart>
      <c:catAx>
        <c:axId val="637764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7766488"/>
        <c:crosses val="autoZero"/>
        <c:auto val="1"/>
        <c:lblAlgn val="ctr"/>
        <c:lblOffset val="100"/>
        <c:noMultiLvlLbl val="0"/>
      </c:catAx>
      <c:valAx>
        <c:axId val="637766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7764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74.066999999999993</c:v>
                </c:pt>
                <c:pt idx="1">
                  <c:v>10.656000000000001</c:v>
                </c:pt>
                <c:pt idx="2">
                  <c:v>15.276999999999999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37764528"/>
        <c:axId val="637763352"/>
      </c:barChart>
      <c:catAx>
        <c:axId val="637764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7763352"/>
        <c:crosses val="autoZero"/>
        <c:auto val="1"/>
        <c:lblAlgn val="ctr"/>
        <c:lblOffset val="100"/>
        <c:noMultiLvlLbl val="0"/>
      </c:catAx>
      <c:valAx>
        <c:axId val="637763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7764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1935.9518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7765312"/>
        <c:axId val="637764920"/>
      </c:barChart>
      <c:catAx>
        <c:axId val="637765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7764920"/>
        <c:crosses val="autoZero"/>
        <c:auto val="1"/>
        <c:lblAlgn val="ctr"/>
        <c:lblOffset val="100"/>
        <c:noMultiLvlLbl val="0"/>
      </c:catAx>
      <c:valAx>
        <c:axId val="637764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7765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142.68893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7155640"/>
        <c:axId val="217156032"/>
      </c:barChart>
      <c:catAx>
        <c:axId val="217155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156032"/>
        <c:crosses val="autoZero"/>
        <c:auto val="1"/>
        <c:lblAlgn val="ctr"/>
        <c:lblOffset val="100"/>
        <c:noMultiLvlLbl val="0"/>
      </c:catAx>
      <c:valAx>
        <c:axId val="217156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7155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458.37804999999997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7157600"/>
        <c:axId val="217154072"/>
      </c:barChart>
      <c:catAx>
        <c:axId val="217157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154072"/>
        <c:crosses val="autoZero"/>
        <c:auto val="1"/>
        <c:lblAlgn val="ctr"/>
        <c:lblOffset val="100"/>
        <c:noMultiLvlLbl val="0"/>
      </c:catAx>
      <c:valAx>
        <c:axId val="217154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7157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6.4437484999999999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5652000"/>
        <c:axId val="705652392"/>
      </c:barChart>
      <c:catAx>
        <c:axId val="705652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5652392"/>
        <c:crosses val="autoZero"/>
        <c:auto val="1"/>
        <c:lblAlgn val="ctr"/>
        <c:lblOffset val="100"/>
        <c:noMultiLvlLbl val="0"/>
      </c:catAx>
      <c:valAx>
        <c:axId val="705652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5652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4627.6440000000002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7154856"/>
        <c:axId val="217155248"/>
      </c:barChart>
      <c:catAx>
        <c:axId val="217154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155248"/>
        <c:crosses val="autoZero"/>
        <c:auto val="1"/>
        <c:lblAlgn val="ctr"/>
        <c:lblOffset val="100"/>
        <c:noMultiLvlLbl val="0"/>
      </c:catAx>
      <c:valAx>
        <c:axId val="217155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7154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14.866187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7157208"/>
        <c:axId val="702323096"/>
      </c:barChart>
      <c:catAx>
        <c:axId val="217157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2323096"/>
        <c:crosses val="autoZero"/>
        <c:auto val="1"/>
        <c:lblAlgn val="ctr"/>
        <c:lblOffset val="100"/>
        <c:noMultiLvlLbl val="0"/>
      </c:catAx>
      <c:valAx>
        <c:axId val="702323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7157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3.0874665000000001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2319568"/>
        <c:axId val="702318000"/>
      </c:barChart>
      <c:catAx>
        <c:axId val="70231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2318000"/>
        <c:crosses val="autoZero"/>
        <c:auto val="1"/>
        <c:lblAlgn val="ctr"/>
        <c:lblOffset val="100"/>
        <c:noMultiLvlLbl val="0"/>
      </c:catAx>
      <c:valAx>
        <c:axId val="702318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2319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235.39438000000001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584704"/>
        <c:axId val="216585880"/>
      </c:barChart>
      <c:catAx>
        <c:axId val="216584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585880"/>
        <c:crosses val="autoZero"/>
        <c:auto val="1"/>
        <c:lblAlgn val="ctr"/>
        <c:lblOffset val="100"/>
        <c:noMultiLvlLbl val="0"/>
      </c:catAx>
      <c:valAx>
        <c:axId val="216585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584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1.2926654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586272"/>
        <c:axId val="216582744"/>
      </c:barChart>
      <c:catAx>
        <c:axId val="216586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582744"/>
        <c:crosses val="autoZero"/>
        <c:auto val="1"/>
        <c:lblAlgn val="ctr"/>
        <c:lblOffset val="100"/>
        <c:noMultiLvlLbl val="0"/>
      </c:catAx>
      <c:valAx>
        <c:axId val="216582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586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15.701248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583136"/>
        <c:axId val="216583528"/>
      </c:barChart>
      <c:catAx>
        <c:axId val="216583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583528"/>
        <c:crosses val="autoZero"/>
        <c:auto val="1"/>
        <c:lblAlgn val="ctr"/>
        <c:lblOffset val="100"/>
        <c:noMultiLvlLbl val="0"/>
      </c:catAx>
      <c:valAx>
        <c:axId val="216583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583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3.0874665000000001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585096"/>
        <c:axId val="700850416"/>
      </c:barChart>
      <c:catAx>
        <c:axId val="216585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0850416"/>
        <c:crosses val="autoZero"/>
        <c:auto val="1"/>
        <c:lblAlgn val="ctr"/>
        <c:lblOffset val="100"/>
        <c:noMultiLvlLbl val="0"/>
      </c:catAx>
      <c:valAx>
        <c:axId val="700850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585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558.89264000000003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0850808"/>
        <c:axId val="700848848"/>
      </c:barChart>
      <c:catAx>
        <c:axId val="700850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0848848"/>
        <c:crosses val="autoZero"/>
        <c:auto val="1"/>
        <c:lblAlgn val="ctr"/>
        <c:lblOffset val="100"/>
        <c:noMultiLvlLbl val="0"/>
      </c:catAx>
      <c:valAx>
        <c:axId val="700848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0850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7.3671217000000002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0847280"/>
        <c:axId val="700847672"/>
      </c:barChart>
      <c:catAx>
        <c:axId val="700847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0847672"/>
        <c:crosses val="autoZero"/>
        <c:auto val="1"/>
        <c:lblAlgn val="ctr"/>
        <c:lblOffset val="100"/>
        <c:noMultiLvlLbl val="0"/>
      </c:catAx>
      <c:valAx>
        <c:axId val="700847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0847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이영숙, ID : H1900283)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07월 16일 15:06:01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1935.9518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65.897094999999993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28.201858999999999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74.066999999999993</v>
      </c>
      <c r="G8" s="59">
        <f>'DRIs DATA 입력'!G8</f>
        <v>10.656000000000001</v>
      </c>
      <c r="H8" s="59">
        <f>'DRIs DATA 입력'!H8</f>
        <v>15.276999999999999</v>
      </c>
      <c r="I8" s="46"/>
      <c r="J8" s="59" t="s">
        <v>216</v>
      </c>
      <c r="K8" s="59">
        <f>'DRIs DATA 입력'!K8</f>
        <v>7.1980000000000004</v>
      </c>
      <c r="L8" s="59">
        <f>'DRIs DATA 입력'!L8</f>
        <v>12.839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506.05889999999999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22.102104000000001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6.4437484999999999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235.39438000000001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142.68893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1.6226696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1.2926654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15.701248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3.0874665000000001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558.89264000000003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7.3671217000000002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2.9467666000000001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4.1288232999999996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458.37804999999997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1150.3905999999999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4627.6440000000002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3744.7321999999999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111.41785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149.68306999999999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14.866187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11.156613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1354.1737000000001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0.10627705599999999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3.1756022000000002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159.63802000000001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75.141450000000006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F11" sqref="F11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275</v>
      </c>
      <c r="B1" s="61" t="s">
        <v>331</v>
      </c>
      <c r="G1" s="62" t="s">
        <v>276</v>
      </c>
      <c r="H1" s="61" t="s">
        <v>332</v>
      </c>
    </row>
    <row r="3" spans="1:27" x14ac:dyDescent="0.3">
      <c r="A3" s="68" t="s">
        <v>277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278</v>
      </c>
      <c r="B4" s="67"/>
      <c r="C4" s="67"/>
      <c r="E4" s="69" t="s">
        <v>279</v>
      </c>
      <c r="F4" s="70"/>
      <c r="G4" s="70"/>
      <c r="H4" s="71"/>
      <c r="J4" s="69" t="s">
        <v>280</v>
      </c>
      <c r="K4" s="70"/>
      <c r="L4" s="71"/>
      <c r="N4" s="67" t="s">
        <v>333</v>
      </c>
      <c r="O4" s="67"/>
      <c r="P4" s="67"/>
      <c r="Q4" s="67"/>
      <c r="R4" s="67"/>
      <c r="S4" s="67"/>
      <c r="U4" s="67" t="s">
        <v>281</v>
      </c>
      <c r="V4" s="67"/>
      <c r="W4" s="67"/>
      <c r="X4" s="67"/>
      <c r="Y4" s="67"/>
      <c r="Z4" s="67"/>
    </row>
    <row r="5" spans="1:27" x14ac:dyDescent="0.3">
      <c r="A5" s="65"/>
      <c r="B5" s="65" t="s">
        <v>282</v>
      </c>
      <c r="C5" s="65" t="s">
        <v>283</v>
      </c>
      <c r="E5" s="65"/>
      <c r="F5" s="65" t="s">
        <v>334</v>
      </c>
      <c r="G5" s="65" t="s">
        <v>284</v>
      </c>
      <c r="H5" s="65" t="s">
        <v>46</v>
      </c>
      <c r="J5" s="65"/>
      <c r="K5" s="65" t="s">
        <v>285</v>
      </c>
      <c r="L5" s="65" t="s">
        <v>286</v>
      </c>
      <c r="N5" s="65"/>
      <c r="O5" s="65" t="s">
        <v>287</v>
      </c>
      <c r="P5" s="65" t="s">
        <v>288</v>
      </c>
      <c r="Q5" s="65" t="s">
        <v>289</v>
      </c>
      <c r="R5" s="65" t="s">
        <v>290</v>
      </c>
      <c r="S5" s="65" t="s">
        <v>283</v>
      </c>
      <c r="U5" s="65"/>
      <c r="V5" s="65" t="s">
        <v>287</v>
      </c>
      <c r="W5" s="65" t="s">
        <v>288</v>
      </c>
      <c r="X5" s="65" t="s">
        <v>289</v>
      </c>
      <c r="Y5" s="65" t="s">
        <v>290</v>
      </c>
      <c r="Z5" s="65" t="s">
        <v>283</v>
      </c>
    </row>
    <row r="6" spans="1:27" x14ac:dyDescent="0.3">
      <c r="A6" s="65" t="s">
        <v>278</v>
      </c>
      <c r="B6" s="65">
        <v>1800</v>
      </c>
      <c r="C6" s="65">
        <v>1935.9518</v>
      </c>
      <c r="E6" s="65" t="s">
        <v>291</v>
      </c>
      <c r="F6" s="65">
        <v>55</v>
      </c>
      <c r="G6" s="65">
        <v>15</v>
      </c>
      <c r="H6" s="65">
        <v>7</v>
      </c>
      <c r="J6" s="65" t="s">
        <v>291</v>
      </c>
      <c r="K6" s="65">
        <v>0.1</v>
      </c>
      <c r="L6" s="65">
        <v>4</v>
      </c>
      <c r="N6" s="65" t="s">
        <v>292</v>
      </c>
      <c r="O6" s="65">
        <v>40</v>
      </c>
      <c r="P6" s="65">
        <v>50</v>
      </c>
      <c r="Q6" s="65">
        <v>0</v>
      </c>
      <c r="R6" s="65">
        <v>0</v>
      </c>
      <c r="S6" s="65">
        <v>65.897094999999993</v>
      </c>
      <c r="U6" s="65" t="s">
        <v>293</v>
      </c>
      <c r="V6" s="65">
        <v>0</v>
      </c>
      <c r="W6" s="65">
        <v>0</v>
      </c>
      <c r="X6" s="65">
        <v>20</v>
      </c>
      <c r="Y6" s="65">
        <v>0</v>
      </c>
      <c r="Z6" s="65">
        <v>28.201858999999999</v>
      </c>
    </row>
    <row r="7" spans="1:27" x14ac:dyDescent="0.3">
      <c r="E7" s="65" t="s">
        <v>294</v>
      </c>
      <c r="F7" s="65">
        <v>65</v>
      </c>
      <c r="G7" s="65">
        <v>30</v>
      </c>
      <c r="H7" s="65">
        <v>20</v>
      </c>
      <c r="J7" s="65" t="s">
        <v>294</v>
      </c>
      <c r="K7" s="65">
        <v>1</v>
      </c>
      <c r="L7" s="65">
        <v>10</v>
      </c>
    </row>
    <row r="8" spans="1:27" x14ac:dyDescent="0.3">
      <c r="E8" s="65" t="s">
        <v>295</v>
      </c>
      <c r="F8" s="65">
        <v>74.066999999999993</v>
      </c>
      <c r="G8" s="65">
        <v>10.656000000000001</v>
      </c>
      <c r="H8" s="65">
        <v>15.276999999999999</v>
      </c>
      <c r="J8" s="65" t="s">
        <v>295</v>
      </c>
      <c r="K8" s="65">
        <v>7.1980000000000004</v>
      </c>
      <c r="L8" s="65">
        <v>12.839</v>
      </c>
    </row>
    <row r="13" spans="1:27" x14ac:dyDescent="0.3">
      <c r="A13" s="66" t="s">
        <v>335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296</v>
      </c>
      <c r="B14" s="67"/>
      <c r="C14" s="67"/>
      <c r="D14" s="67"/>
      <c r="E14" s="67"/>
      <c r="F14" s="67"/>
      <c r="H14" s="67" t="s">
        <v>297</v>
      </c>
      <c r="I14" s="67"/>
      <c r="J14" s="67"/>
      <c r="K14" s="67"/>
      <c r="L14" s="67"/>
      <c r="M14" s="67"/>
      <c r="O14" s="67" t="s">
        <v>298</v>
      </c>
      <c r="P14" s="67"/>
      <c r="Q14" s="67"/>
      <c r="R14" s="67"/>
      <c r="S14" s="67"/>
      <c r="T14" s="67"/>
      <c r="V14" s="67" t="s">
        <v>299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287</v>
      </c>
      <c r="C15" s="65" t="s">
        <v>288</v>
      </c>
      <c r="D15" s="65" t="s">
        <v>289</v>
      </c>
      <c r="E15" s="65" t="s">
        <v>290</v>
      </c>
      <c r="F15" s="65" t="s">
        <v>283</v>
      </c>
      <c r="H15" s="65"/>
      <c r="I15" s="65" t="s">
        <v>287</v>
      </c>
      <c r="J15" s="65" t="s">
        <v>288</v>
      </c>
      <c r="K15" s="65" t="s">
        <v>289</v>
      </c>
      <c r="L15" s="65" t="s">
        <v>290</v>
      </c>
      <c r="M15" s="65" t="s">
        <v>283</v>
      </c>
      <c r="O15" s="65"/>
      <c r="P15" s="65" t="s">
        <v>287</v>
      </c>
      <c r="Q15" s="65" t="s">
        <v>288</v>
      </c>
      <c r="R15" s="65" t="s">
        <v>289</v>
      </c>
      <c r="S15" s="65" t="s">
        <v>290</v>
      </c>
      <c r="T15" s="65" t="s">
        <v>283</v>
      </c>
      <c r="V15" s="65"/>
      <c r="W15" s="65" t="s">
        <v>336</v>
      </c>
      <c r="X15" s="65" t="s">
        <v>288</v>
      </c>
      <c r="Y15" s="65" t="s">
        <v>289</v>
      </c>
      <c r="Z15" s="65" t="s">
        <v>290</v>
      </c>
      <c r="AA15" s="65" t="s">
        <v>283</v>
      </c>
    </row>
    <row r="16" spans="1:27" x14ac:dyDescent="0.3">
      <c r="A16" s="65" t="s">
        <v>300</v>
      </c>
      <c r="B16" s="65">
        <v>430</v>
      </c>
      <c r="C16" s="65">
        <v>600</v>
      </c>
      <c r="D16" s="65">
        <v>0</v>
      </c>
      <c r="E16" s="65">
        <v>3000</v>
      </c>
      <c r="F16" s="65">
        <v>506.05889999999999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22.102104000000001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6.4437484999999999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235.39438000000001</v>
      </c>
    </row>
    <row r="23" spans="1:62" x14ac:dyDescent="0.3">
      <c r="A23" s="66" t="s">
        <v>301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302</v>
      </c>
      <c r="B24" s="67"/>
      <c r="C24" s="67"/>
      <c r="D24" s="67"/>
      <c r="E24" s="67"/>
      <c r="F24" s="67"/>
      <c r="H24" s="67" t="s">
        <v>303</v>
      </c>
      <c r="I24" s="67"/>
      <c r="J24" s="67"/>
      <c r="K24" s="67"/>
      <c r="L24" s="67"/>
      <c r="M24" s="67"/>
      <c r="O24" s="67" t="s">
        <v>304</v>
      </c>
      <c r="P24" s="67"/>
      <c r="Q24" s="67"/>
      <c r="R24" s="67"/>
      <c r="S24" s="67"/>
      <c r="T24" s="67"/>
      <c r="V24" s="67" t="s">
        <v>305</v>
      </c>
      <c r="W24" s="67"/>
      <c r="X24" s="67"/>
      <c r="Y24" s="67"/>
      <c r="Z24" s="67"/>
      <c r="AA24" s="67"/>
      <c r="AC24" s="67" t="s">
        <v>306</v>
      </c>
      <c r="AD24" s="67"/>
      <c r="AE24" s="67"/>
      <c r="AF24" s="67"/>
      <c r="AG24" s="67"/>
      <c r="AH24" s="67"/>
      <c r="AJ24" s="67" t="s">
        <v>307</v>
      </c>
      <c r="AK24" s="67"/>
      <c r="AL24" s="67"/>
      <c r="AM24" s="67"/>
      <c r="AN24" s="67"/>
      <c r="AO24" s="67"/>
      <c r="AQ24" s="67" t="s">
        <v>308</v>
      </c>
      <c r="AR24" s="67"/>
      <c r="AS24" s="67"/>
      <c r="AT24" s="67"/>
      <c r="AU24" s="67"/>
      <c r="AV24" s="67"/>
      <c r="AX24" s="67" t="s">
        <v>309</v>
      </c>
      <c r="AY24" s="67"/>
      <c r="AZ24" s="67"/>
      <c r="BA24" s="67"/>
      <c r="BB24" s="67"/>
      <c r="BC24" s="67"/>
      <c r="BE24" s="67" t="s">
        <v>310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287</v>
      </c>
      <c r="C25" s="65" t="s">
        <v>288</v>
      </c>
      <c r="D25" s="65" t="s">
        <v>289</v>
      </c>
      <c r="E25" s="65" t="s">
        <v>290</v>
      </c>
      <c r="F25" s="65" t="s">
        <v>283</v>
      </c>
      <c r="H25" s="65"/>
      <c r="I25" s="65" t="s">
        <v>287</v>
      </c>
      <c r="J25" s="65" t="s">
        <v>288</v>
      </c>
      <c r="K25" s="65" t="s">
        <v>289</v>
      </c>
      <c r="L25" s="65" t="s">
        <v>290</v>
      </c>
      <c r="M25" s="65" t="s">
        <v>283</v>
      </c>
      <c r="O25" s="65"/>
      <c r="P25" s="65" t="s">
        <v>287</v>
      </c>
      <c r="Q25" s="65" t="s">
        <v>288</v>
      </c>
      <c r="R25" s="65" t="s">
        <v>289</v>
      </c>
      <c r="S25" s="65" t="s">
        <v>290</v>
      </c>
      <c r="T25" s="65" t="s">
        <v>283</v>
      </c>
      <c r="V25" s="65"/>
      <c r="W25" s="65" t="s">
        <v>287</v>
      </c>
      <c r="X25" s="65" t="s">
        <v>288</v>
      </c>
      <c r="Y25" s="65" t="s">
        <v>289</v>
      </c>
      <c r="Z25" s="65" t="s">
        <v>290</v>
      </c>
      <c r="AA25" s="65" t="s">
        <v>337</v>
      </c>
      <c r="AC25" s="65"/>
      <c r="AD25" s="65" t="s">
        <v>287</v>
      </c>
      <c r="AE25" s="65" t="s">
        <v>288</v>
      </c>
      <c r="AF25" s="65" t="s">
        <v>338</v>
      </c>
      <c r="AG25" s="65" t="s">
        <v>290</v>
      </c>
      <c r="AH25" s="65" t="s">
        <v>283</v>
      </c>
      <c r="AJ25" s="65"/>
      <c r="AK25" s="65" t="s">
        <v>287</v>
      </c>
      <c r="AL25" s="65" t="s">
        <v>288</v>
      </c>
      <c r="AM25" s="65" t="s">
        <v>289</v>
      </c>
      <c r="AN25" s="65" t="s">
        <v>290</v>
      </c>
      <c r="AO25" s="65" t="s">
        <v>283</v>
      </c>
      <c r="AQ25" s="65"/>
      <c r="AR25" s="65" t="s">
        <v>336</v>
      </c>
      <c r="AS25" s="65" t="s">
        <v>288</v>
      </c>
      <c r="AT25" s="65" t="s">
        <v>289</v>
      </c>
      <c r="AU25" s="65" t="s">
        <v>290</v>
      </c>
      <c r="AV25" s="65" t="s">
        <v>283</v>
      </c>
      <c r="AX25" s="65"/>
      <c r="AY25" s="65" t="s">
        <v>287</v>
      </c>
      <c r="AZ25" s="65" t="s">
        <v>288</v>
      </c>
      <c r="BA25" s="65" t="s">
        <v>289</v>
      </c>
      <c r="BB25" s="65" t="s">
        <v>290</v>
      </c>
      <c r="BC25" s="65" t="s">
        <v>283</v>
      </c>
      <c r="BE25" s="65"/>
      <c r="BF25" s="65" t="s">
        <v>287</v>
      </c>
      <c r="BG25" s="65" t="s">
        <v>288</v>
      </c>
      <c r="BH25" s="65" t="s">
        <v>289</v>
      </c>
      <c r="BI25" s="65" t="s">
        <v>290</v>
      </c>
      <c r="BJ25" s="65" t="s">
        <v>283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142.68893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1.6226696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1.2926654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15.701248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3.0874665000000001</v>
      </c>
      <c r="AJ26" s="65" t="s">
        <v>311</v>
      </c>
      <c r="AK26" s="65">
        <v>320</v>
      </c>
      <c r="AL26" s="65">
        <v>400</v>
      </c>
      <c r="AM26" s="65">
        <v>0</v>
      </c>
      <c r="AN26" s="65">
        <v>1000</v>
      </c>
      <c r="AO26" s="65">
        <v>558.89264000000003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7.3671217000000002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2.9467666000000001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4.1288232999999996</v>
      </c>
    </row>
    <row r="33" spans="1:68" x14ac:dyDescent="0.3">
      <c r="A33" s="66" t="s">
        <v>312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313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314</v>
      </c>
      <c r="W34" s="67"/>
      <c r="X34" s="67"/>
      <c r="Y34" s="67"/>
      <c r="Z34" s="67"/>
      <c r="AA34" s="67"/>
      <c r="AC34" s="67" t="s">
        <v>315</v>
      </c>
      <c r="AD34" s="67"/>
      <c r="AE34" s="67"/>
      <c r="AF34" s="67"/>
      <c r="AG34" s="67"/>
      <c r="AH34" s="67"/>
      <c r="AJ34" s="67" t="s">
        <v>316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287</v>
      </c>
      <c r="C35" s="65" t="s">
        <v>288</v>
      </c>
      <c r="D35" s="65" t="s">
        <v>289</v>
      </c>
      <c r="E35" s="65" t="s">
        <v>290</v>
      </c>
      <c r="F35" s="65" t="s">
        <v>283</v>
      </c>
      <c r="H35" s="65"/>
      <c r="I35" s="65" t="s">
        <v>287</v>
      </c>
      <c r="J35" s="65" t="s">
        <v>288</v>
      </c>
      <c r="K35" s="65" t="s">
        <v>289</v>
      </c>
      <c r="L35" s="65" t="s">
        <v>290</v>
      </c>
      <c r="M35" s="65" t="s">
        <v>283</v>
      </c>
      <c r="O35" s="65"/>
      <c r="P35" s="65" t="s">
        <v>287</v>
      </c>
      <c r="Q35" s="65" t="s">
        <v>288</v>
      </c>
      <c r="R35" s="65" t="s">
        <v>289</v>
      </c>
      <c r="S35" s="65" t="s">
        <v>290</v>
      </c>
      <c r="T35" s="65" t="s">
        <v>283</v>
      </c>
      <c r="V35" s="65"/>
      <c r="W35" s="65" t="s">
        <v>287</v>
      </c>
      <c r="X35" s="65" t="s">
        <v>288</v>
      </c>
      <c r="Y35" s="65" t="s">
        <v>338</v>
      </c>
      <c r="Z35" s="65" t="s">
        <v>290</v>
      </c>
      <c r="AA35" s="65" t="s">
        <v>283</v>
      </c>
      <c r="AC35" s="65"/>
      <c r="AD35" s="65" t="s">
        <v>336</v>
      </c>
      <c r="AE35" s="65" t="s">
        <v>339</v>
      </c>
      <c r="AF35" s="65" t="s">
        <v>289</v>
      </c>
      <c r="AG35" s="65" t="s">
        <v>290</v>
      </c>
      <c r="AH35" s="65" t="s">
        <v>283</v>
      </c>
      <c r="AJ35" s="65"/>
      <c r="AK35" s="65" t="s">
        <v>287</v>
      </c>
      <c r="AL35" s="65" t="s">
        <v>288</v>
      </c>
      <c r="AM35" s="65" t="s">
        <v>289</v>
      </c>
      <c r="AN35" s="65" t="s">
        <v>290</v>
      </c>
      <c r="AO35" s="65" t="s">
        <v>283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458.37804999999997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1150.3905999999999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4627.6440000000002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3744.7321999999999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111.41785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149.68306999999999</v>
      </c>
    </row>
    <row r="43" spans="1:68" x14ac:dyDescent="0.3">
      <c r="A43" s="66" t="s">
        <v>317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318</v>
      </c>
      <c r="B44" s="67"/>
      <c r="C44" s="67"/>
      <c r="D44" s="67"/>
      <c r="E44" s="67"/>
      <c r="F44" s="67"/>
      <c r="H44" s="67" t="s">
        <v>319</v>
      </c>
      <c r="I44" s="67"/>
      <c r="J44" s="67"/>
      <c r="K44" s="67"/>
      <c r="L44" s="67"/>
      <c r="M44" s="67"/>
      <c r="O44" s="67" t="s">
        <v>320</v>
      </c>
      <c r="P44" s="67"/>
      <c r="Q44" s="67"/>
      <c r="R44" s="67"/>
      <c r="S44" s="67"/>
      <c r="T44" s="67"/>
      <c r="V44" s="67" t="s">
        <v>321</v>
      </c>
      <c r="W44" s="67"/>
      <c r="X44" s="67"/>
      <c r="Y44" s="67"/>
      <c r="Z44" s="67"/>
      <c r="AA44" s="67"/>
      <c r="AC44" s="67" t="s">
        <v>322</v>
      </c>
      <c r="AD44" s="67"/>
      <c r="AE44" s="67"/>
      <c r="AF44" s="67"/>
      <c r="AG44" s="67"/>
      <c r="AH44" s="67"/>
      <c r="AJ44" s="67" t="s">
        <v>323</v>
      </c>
      <c r="AK44" s="67"/>
      <c r="AL44" s="67"/>
      <c r="AM44" s="67"/>
      <c r="AN44" s="67"/>
      <c r="AO44" s="67"/>
      <c r="AQ44" s="67" t="s">
        <v>324</v>
      </c>
      <c r="AR44" s="67"/>
      <c r="AS44" s="67"/>
      <c r="AT44" s="67"/>
      <c r="AU44" s="67"/>
      <c r="AV44" s="67"/>
      <c r="AX44" s="67" t="s">
        <v>325</v>
      </c>
      <c r="AY44" s="67"/>
      <c r="AZ44" s="67"/>
      <c r="BA44" s="67"/>
      <c r="BB44" s="67"/>
      <c r="BC44" s="67"/>
      <c r="BE44" s="67" t="s">
        <v>326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287</v>
      </c>
      <c r="C45" s="65" t="s">
        <v>288</v>
      </c>
      <c r="D45" s="65" t="s">
        <v>338</v>
      </c>
      <c r="E45" s="65" t="s">
        <v>290</v>
      </c>
      <c r="F45" s="65" t="s">
        <v>283</v>
      </c>
      <c r="H45" s="65"/>
      <c r="I45" s="65" t="s">
        <v>287</v>
      </c>
      <c r="J45" s="65" t="s">
        <v>288</v>
      </c>
      <c r="K45" s="65" t="s">
        <v>289</v>
      </c>
      <c r="L45" s="65" t="s">
        <v>290</v>
      </c>
      <c r="M45" s="65" t="s">
        <v>283</v>
      </c>
      <c r="O45" s="65"/>
      <c r="P45" s="65" t="s">
        <v>287</v>
      </c>
      <c r="Q45" s="65" t="s">
        <v>339</v>
      </c>
      <c r="R45" s="65" t="s">
        <v>289</v>
      </c>
      <c r="S45" s="65" t="s">
        <v>290</v>
      </c>
      <c r="T45" s="65" t="s">
        <v>283</v>
      </c>
      <c r="V45" s="65"/>
      <c r="W45" s="65" t="s">
        <v>336</v>
      </c>
      <c r="X45" s="65" t="s">
        <v>288</v>
      </c>
      <c r="Y45" s="65" t="s">
        <v>289</v>
      </c>
      <c r="Z45" s="65" t="s">
        <v>290</v>
      </c>
      <c r="AA45" s="65" t="s">
        <v>283</v>
      </c>
      <c r="AC45" s="65"/>
      <c r="AD45" s="65" t="s">
        <v>287</v>
      </c>
      <c r="AE45" s="65" t="s">
        <v>288</v>
      </c>
      <c r="AF45" s="65" t="s">
        <v>289</v>
      </c>
      <c r="AG45" s="65" t="s">
        <v>340</v>
      </c>
      <c r="AH45" s="65" t="s">
        <v>283</v>
      </c>
      <c r="AJ45" s="65"/>
      <c r="AK45" s="65" t="s">
        <v>287</v>
      </c>
      <c r="AL45" s="65" t="s">
        <v>288</v>
      </c>
      <c r="AM45" s="65" t="s">
        <v>289</v>
      </c>
      <c r="AN45" s="65" t="s">
        <v>290</v>
      </c>
      <c r="AO45" s="65" t="s">
        <v>283</v>
      </c>
      <c r="AQ45" s="65"/>
      <c r="AR45" s="65" t="s">
        <v>287</v>
      </c>
      <c r="AS45" s="65" t="s">
        <v>288</v>
      </c>
      <c r="AT45" s="65" t="s">
        <v>289</v>
      </c>
      <c r="AU45" s="65" t="s">
        <v>290</v>
      </c>
      <c r="AV45" s="65" t="s">
        <v>283</v>
      </c>
      <c r="AX45" s="65"/>
      <c r="AY45" s="65" t="s">
        <v>336</v>
      </c>
      <c r="AZ45" s="65" t="s">
        <v>288</v>
      </c>
      <c r="BA45" s="65" t="s">
        <v>289</v>
      </c>
      <c r="BB45" s="65" t="s">
        <v>290</v>
      </c>
      <c r="BC45" s="65" t="s">
        <v>283</v>
      </c>
      <c r="BE45" s="65"/>
      <c r="BF45" s="65" t="s">
        <v>287</v>
      </c>
      <c r="BG45" s="65" t="s">
        <v>288</v>
      </c>
      <c r="BH45" s="65" t="s">
        <v>289</v>
      </c>
      <c r="BI45" s="65" t="s">
        <v>290</v>
      </c>
      <c r="BJ45" s="65" t="s">
        <v>337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14.866187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11.156613</v>
      </c>
      <c r="O46" s="65" t="s">
        <v>327</v>
      </c>
      <c r="P46" s="65">
        <v>600</v>
      </c>
      <c r="Q46" s="65">
        <v>800</v>
      </c>
      <c r="R46" s="65">
        <v>0</v>
      </c>
      <c r="S46" s="65">
        <v>10000</v>
      </c>
      <c r="T46" s="65">
        <v>1354.1737000000001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0.10627705599999999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3.1756022000000002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159.63802000000001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75.141450000000006</v>
      </c>
      <c r="AX46" s="65" t="s">
        <v>328</v>
      </c>
      <c r="AY46" s="65"/>
      <c r="AZ46" s="65"/>
      <c r="BA46" s="65"/>
      <c r="BB46" s="65"/>
      <c r="BC46" s="65"/>
      <c r="BE46" s="65" t="s">
        <v>329</v>
      </c>
      <c r="BF46" s="65"/>
      <c r="BG46" s="65"/>
      <c r="BH46" s="65"/>
      <c r="BI46" s="65"/>
      <c r="BJ46" s="65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D11" sqref="D11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341</v>
      </c>
      <c r="B2" s="61" t="s">
        <v>342</v>
      </c>
      <c r="C2" s="61" t="s">
        <v>343</v>
      </c>
      <c r="D2" s="61">
        <v>54</v>
      </c>
      <c r="E2" s="61">
        <v>1935.9518</v>
      </c>
      <c r="F2" s="61">
        <v>319.47687000000002</v>
      </c>
      <c r="G2" s="61">
        <v>45.961709999999997</v>
      </c>
      <c r="H2" s="61">
        <v>30.532328</v>
      </c>
      <c r="I2" s="61">
        <v>15.429382</v>
      </c>
      <c r="J2" s="61">
        <v>65.897094999999993</v>
      </c>
      <c r="K2" s="61">
        <v>36.339289999999998</v>
      </c>
      <c r="L2" s="61">
        <v>29.557805999999999</v>
      </c>
      <c r="M2" s="61">
        <v>28.201858999999999</v>
      </c>
      <c r="N2" s="61">
        <v>3.092403</v>
      </c>
      <c r="O2" s="61">
        <v>16.526046999999998</v>
      </c>
      <c r="P2" s="61">
        <v>1329.1313</v>
      </c>
      <c r="Q2" s="61">
        <v>23.028217000000001</v>
      </c>
      <c r="R2" s="61">
        <v>506.05889999999999</v>
      </c>
      <c r="S2" s="61">
        <v>124.36069000000001</v>
      </c>
      <c r="T2" s="61">
        <v>4580.3774000000003</v>
      </c>
      <c r="U2" s="61">
        <v>6.4437484999999999</v>
      </c>
      <c r="V2" s="61">
        <v>22.102104000000001</v>
      </c>
      <c r="W2" s="61">
        <v>235.39438000000001</v>
      </c>
      <c r="X2" s="61">
        <v>142.68893</v>
      </c>
      <c r="Y2" s="61">
        <v>1.6226696</v>
      </c>
      <c r="Z2" s="61">
        <v>1.2926654</v>
      </c>
      <c r="AA2" s="61">
        <v>15.701248</v>
      </c>
      <c r="AB2" s="61">
        <v>3.0874665000000001</v>
      </c>
      <c r="AC2" s="61">
        <v>558.89264000000003</v>
      </c>
      <c r="AD2" s="61">
        <v>7.3671217000000002</v>
      </c>
      <c r="AE2" s="61">
        <v>2.9467666000000001</v>
      </c>
      <c r="AF2" s="61">
        <v>4.1288232999999996</v>
      </c>
      <c r="AG2" s="61">
        <v>458.37804999999997</v>
      </c>
      <c r="AH2" s="61">
        <v>286.21050000000002</v>
      </c>
      <c r="AI2" s="61">
        <v>172.16753</v>
      </c>
      <c r="AJ2" s="61">
        <v>1150.3905999999999</v>
      </c>
      <c r="AK2" s="61">
        <v>4627.6440000000002</v>
      </c>
      <c r="AL2" s="61">
        <v>111.41785</v>
      </c>
      <c r="AM2" s="61">
        <v>3744.7321999999999</v>
      </c>
      <c r="AN2" s="61">
        <v>149.68306999999999</v>
      </c>
      <c r="AO2" s="61">
        <v>14.866187</v>
      </c>
      <c r="AP2" s="61">
        <v>11.467501</v>
      </c>
      <c r="AQ2" s="61">
        <v>3.3986869999999998</v>
      </c>
      <c r="AR2" s="61">
        <v>11.156613</v>
      </c>
      <c r="AS2" s="61">
        <v>1354.1737000000001</v>
      </c>
      <c r="AT2" s="61">
        <v>0.10627705599999999</v>
      </c>
      <c r="AU2" s="61">
        <v>3.1756022000000002</v>
      </c>
      <c r="AV2" s="61">
        <v>159.63802000000001</v>
      </c>
      <c r="AW2" s="61">
        <v>75.141450000000006</v>
      </c>
      <c r="AX2" s="61">
        <v>0.18163408</v>
      </c>
      <c r="AY2" s="61">
        <v>1.2087368000000001</v>
      </c>
      <c r="AZ2" s="61">
        <v>279.99914999999999</v>
      </c>
      <c r="BA2" s="61">
        <v>57.417540000000002</v>
      </c>
      <c r="BB2" s="61">
        <v>16.026299000000002</v>
      </c>
      <c r="BC2" s="61">
        <v>21.862660999999999</v>
      </c>
      <c r="BD2" s="61">
        <v>19.503959999999999</v>
      </c>
      <c r="BE2" s="61">
        <v>1.2169262000000001</v>
      </c>
      <c r="BF2" s="61">
        <v>5.1299453000000002</v>
      </c>
      <c r="BG2" s="61">
        <v>6.9387240000000003E-3</v>
      </c>
      <c r="BH2" s="61">
        <v>1.2811408E-2</v>
      </c>
      <c r="BI2" s="61">
        <v>1.0027404E-2</v>
      </c>
      <c r="BJ2" s="61">
        <v>5.1711146E-2</v>
      </c>
      <c r="BK2" s="61">
        <v>5.3374800000000001E-4</v>
      </c>
      <c r="BL2" s="61">
        <v>0.23974176</v>
      </c>
      <c r="BM2" s="61">
        <v>3.7234647000000001</v>
      </c>
      <c r="BN2" s="61">
        <v>0.81537855000000004</v>
      </c>
      <c r="BO2" s="61">
        <v>50.559890000000003</v>
      </c>
      <c r="BP2" s="61">
        <v>10.338760000000001</v>
      </c>
      <c r="BQ2" s="61">
        <v>15.509293</v>
      </c>
      <c r="BR2" s="61">
        <v>60.856502999999996</v>
      </c>
      <c r="BS2" s="61">
        <v>26.450047000000001</v>
      </c>
      <c r="BT2" s="61">
        <v>8.7740570000000009</v>
      </c>
      <c r="BU2" s="61">
        <v>0.42425750000000001</v>
      </c>
      <c r="BV2" s="61">
        <v>0.114740975</v>
      </c>
      <c r="BW2" s="61">
        <v>0.66348200000000002</v>
      </c>
      <c r="BX2" s="61">
        <v>1.5571831</v>
      </c>
      <c r="BY2" s="61">
        <v>0.13384834000000001</v>
      </c>
      <c r="BZ2" s="61">
        <v>9.6578059999999995E-4</v>
      </c>
      <c r="CA2" s="61">
        <v>0.86916685000000005</v>
      </c>
      <c r="CB2" s="61">
        <v>7.4565889999999996E-2</v>
      </c>
      <c r="CC2" s="61">
        <v>0.1612208</v>
      </c>
      <c r="CD2" s="61">
        <v>2.9410075999999998</v>
      </c>
      <c r="CE2" s="61">
        <v>0.10261872399999999</v>
      </c>
      <c r="CF2" s="61">
        <v>0.64152277000000002</v>
      </c>
      <c r="CG2" s="61">
        <v>4.9500000000000003E-7</v>
      </c>
      <c r="CH2" s="61">
        <v>4.9897856999999997E-2</v>
      </c>
      <c r="CI2" s="61">
        <v>2.5329929999999999E-3</v>
      </c>
      <c r="CJ2" s="61">
        <v>6.4703054</v>
      </c>
      <c r="CK2" s="61">
        <v>1.6217200000000001E-2</v>
      </c>
      <c r="CL2" s="61">
        <v>3.3853523999999999</v>
      </c>
      <c r="CM2" s="61">
        <v>3.3902032000000002</v>
      </c>
      <c r="CN2" s="61">
        <v>2144.7622000000001</v>
      </c>
      <c r="CO2" s="61">
        <v>3695.5010000000002</v>
      </c>
      <c r="CP2" s="61">
        <v>2530.8737999999998</v>
      </c>
      <c r="CQ2" s="61">
        <v>908.58720000000005</v>
      </c>
      <c r="CR2" s="61">
        <v>441.62783999999999</v>
      </c>
      <c r="CS2" s="61">
        <v>411.24704000000003</v>
      </c>
      <c r="CT2" s="61">
        <v>2087.5459999999998</v>
      </c>
      <c r="CU2" s="61">
        <v>1326.2331999999999</v>
      </c>
      <c r="CV2" s="61">
        <v>1160.0155</v>
      </c>
      <c r="CW2" s="61">
        <v>1551.0718999999999</v>
      </c>
      <c r="CX2" s="61">
        <v>482.74457000000001</v>
      </c>
      <c r="CY2" s="61">
        <v>2657.8719999999998</v>
      </c>
      <c r="CZ2" s="61">
        <v>1312.5956000000001</v>
      </c>
      <c r="DA2" s="61">
        <v>3122.9630999999999</v>
      </c>
      <c r="DB2" s="61">
        <v>2979.9274999999998</v>
      </c>
      <c r="DC2" s="61">
        <v>4706.4507000000003</v>
      </c>
      <c r="DD2" s="61">
        <v>7435.5110000000004</v>
      </c>
      <c r="DE2" s="61">
        <v>1607.1352999999999</v>
      </c>
      <c r="DF2" s="61">
        <v>3086.3054000000002</v>
      </c>
      <c r="DG2" s="61">
        <v>1775.6420000000001</v>
      </c>
      <c r="DH2" s="61">
        <v>111.88688999999999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57.417540000000002</v>
      </c>
      <c r="B6">
        <f>BB2</f>
        <v>16.026299000000002</v>
      </c>
      <c r="C6">
        <f>BC2</f>
        <v>21.862660999999999</v>
      </c>
      <c r="D6">
        <f>BD2</f>
        <v>19.503959999999999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D5" sqref="D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24248</v>
      </c>
      <c r="C2" s="56">
        <f ca="1">YEAR(TODAY())-YEAR(B2)+IF(TODAY()&gt;=DATE(YEAR(TODAY()),MONTH(B2),DAY(B2)),0,-1)</f>
        <v>54</v>
      </c>
      <c r="E2" s="52">
        <v>166.5</v>
      </c>
      <c r="F2" s="53" t="s">
        <v>39</v>
      </c>
      <c r="G2" s="52">
        <v>59</v>
      </c>
      <c r="H2" s="51" t="s">
        <v>41</v>
      </c>
      <c r="I2" s="72">
        <f>ROUND(G3/E3^2,1)</f>
        <v>21.3</v>
      </c>
    </row>
    <row r="3" spans="1:9" x14ac:dyDescent="0.3">
      <c r="E3" s="51">
        <f>E2/100</f>
        <v>1.665</v>
      </c>
      <c r="F3" s="51" t="s">
        <v>40</v>
      </c>
      <c r="G3" s="51">
        <f>G2</f>
        <v>59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44022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이영숙, ID : H1900283)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2020년 07월 16일 15:06:01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topLeftCell="A6" zoomScaleNormal="100" zoomScaleSheetLayoutView="100" zoomScalePageLayoutView="10" workbookViewId="0">
      <selection activeCell="W10" sqref="W1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330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44022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54</v>
      </c>
      <c r="G12" s="94"/>
      <c r="H12" s="94"/>
      <c r="I12" s="94"/>
      <c r="K12" s="123">
        <f>'개인정보 및 신체계측 입력'!E2</f>
        <v>166.5</v>
      </c>
      <c r="L12" s="124"/>
      <c r="M12" s="117">
        <f>'개인정보 및 신체계측 입력'!G2</f>
        <v>59</v>
      </c>
      <c r="N12" s="118"/>
      <c r="O12" s="113" t="s">
        <v>271</v>
      </c>
      <c r="P12" s="107"/>
      <c r="Q12" s="90">
        <f>'개인정보 및 신체계측 입력'!I2</f>
        <v>21.3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이영숙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74.066999999999993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10.656000000000001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15.276999999999999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0.9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12.8</v>
      </c>
      <c r="L72" s="36" t="s">
        <v>53</v>
      </c>
      <c r="M72" s="36">
        <f>ROUND('DRIs DATA'!K8,1)</f>
        <v>7.2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67.47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184.18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142.69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205.83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57.3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308.51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148.66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2020-07-16T07:30:20Z</cp:lastPrinted>
  <dcterms:created xsi:type="dcterms:W3CDTF">2015-06-13T08:19:18Z</dcterms:created>
  <dcterms:modified xsi:type="dcterms:W3CDTF">2020-07-16T07:30:37Z</dcterms:modified>
</cp:coreProperties>
</file>