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9200" windowHeight="1155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<sst xmlns="http://schemas.openxmlformats.org/spreadsheetml/2006/main" count="692" uniqueCount="283">
  <si>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</si>
  <si>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</si>
  <si>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</si>
  <si>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</si>
  <si>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</si>
  <si>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</si>
  <si>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</si>
  <si>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</si>
  <si>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</si>
  <si>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</si>
  <si>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</si>
  <si>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</si>
  <si>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</si>
  <si>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</si>
  <si>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</si>
  <si>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</si>
  <si>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</si>
  <si>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</si>
  <si>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</si>
  <si>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</si>
  <si>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</si>
  <si>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</si>
  <si>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</si>
  <si>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</si>
  <si>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</si>
  <si>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</si>
  <si>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</si>
  <si>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</si>
  <si>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</si>
  <si>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</si>
  <si>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</si>
  <si>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</si>
  <si>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</si>
  <si>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</si>
  <si>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</si>
  <si>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</si>
  <si>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</si>
  <si>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</si>
  <si>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</si>
  <si>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</si>
  <si>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</si>
  <si>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</si>
  <si>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</si>
  <si>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</si>
  <si>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</si>
  <si>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</si>
  <si>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</si>
  <si>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</si>
  <si>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</si>
  <si>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</si>
  <si>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</si>
  <si>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</si>
  <si>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</si>
  <si>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</si>
  <si>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</si>
  <si>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</si>
  <si>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</si>
  <si>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</si>
  <si>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</si>
  <si>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</si>
  <si>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</si>
  <si>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</si>
  <si>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</si>
  <si>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</si>
  <si>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</si>
  <si>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</si>
  <si>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</si>
  <si>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</si>
  <si>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</si>
  <si>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</si>
  <si>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</si>
  <si>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</si>
  <si>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</si>
  <si>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</si>
  <si>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</si>
  <si>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</si>
  <si>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</si>
  <si>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</si>
  <si>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</si>
  <si>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</si>
  <si>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</si>
  <si>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</si>
  <si>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</si>
  <si>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</si>
  <si>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</si>
  <si>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</si>
  <si>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</si>
  <si>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</si>
  <si>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</si>
  <si>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</si>
  <si>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</si>
  <si>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</si>
  <si>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</si>
  <si>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</si>
  <si>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</si>
  <si>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</si>
  <si>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</si>
  <si>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</si>
  <si>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</si>
  <si>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</si>
  <si>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</si>
  <si>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</si>
  <si>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</si>
  <si>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</si>
  <si>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</si>
  <si>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</si>
  <si>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</si>
  <si>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</si>
  <si>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</si>
  <si>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</si>
  <si>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</si>
  <si>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</si>
  <si>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</si>
  <si>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</si>
  <si>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</si>
  <si>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</si>
  <si>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</si>
  <si>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</si>
  <si>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</si>
  <si>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</si>
  <si>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</si>
  <si>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</si>
  <si>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</si>
  <si>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</si>
  <si>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</si>
  <si>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</si>
  <si>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</si>
  <si>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</si>
  <si>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</si>
  <si>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</si>
  <si>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</si>
  <si>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</si>
  <si>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</si>
  <si>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</si>
  <si>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</si>
  <si>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</si>
  <si>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</si>
  <si>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</si>
  <si>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</si>
  <si>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</si>
  <si>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</si>
  <si>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</si>
  <si>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</si>
  <si>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</si>
  <si>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</si>
  <si>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</si>
  <si>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</si>
  <si>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</si>
  <si>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</si>
  <si>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</si>
  <si>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</si>
  <si>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</si>
  <si>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</si>
  <si>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</si>
  <si>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</si>
  <si>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</si>
  <si>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</si>
  <si>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</si>
  <si>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</si>
  <si>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</si>
  <si>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</si>
  <si>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</si>
  <si>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</si>
  <si>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</si>
  <si>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</si>
  <si>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</si>
  <si>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</si>
  <si>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</si>
  <si>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</si>
  <si>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</si>
  <si>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</si>
  <si>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</si>
  <si>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</si>
  <si>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</si>
  <si>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</si>
  <si>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</si>
  <si>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</si>
  <si>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</si>
  <si>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</si>
  <si>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</si>
  <si>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</si>
  <si>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</si>
  <si>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</si>
  <si>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</si>
  <si>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</si>
  <si>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</si>
  <si>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</si>
  <si>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</si>
  <si>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</si>
  <si>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</si>
  <si>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</si>
  <si>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</si>
  <si>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</si>
  <si>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</si>
  <si>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</si>
  <si>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</si>
  <si>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</si>
  <si>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</si>
  <si>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</si>
  <si>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</si>
  <si>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</si>
  <si>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</si>
  <si>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</si>
  <si>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</si>
  <si>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</si>
  <si>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</si>
  <si>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</si>
  <si>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</si>
  <si>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</si>
  <si>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</si>
  <si>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</si>
  <si>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</si>
  <si>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</si>
  <si>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</si>
  <si>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</si>
  <si>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</si>
  <si>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</si>
  <si>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</si>
  <si>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</si>
  <si>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</si>
  <si>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</si>
  <si>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</si>
  <si>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</si>
  <si>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</si>
  <si>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</si>
  <si>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</si>
  <si>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</si>
  <si>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</si>
  <si>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</si>
  <si>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</si>
  <si>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</si>
  <si>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</si>
  <si>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</si>
  <si>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</si>
  <si>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</si>
  <si>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</si>
  <si>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</si>
  <si>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</si>
  <si>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</si>
  <si>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</si>
  <si>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</si>
  <si>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</si>
  <si>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</si>
  <si>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</si>
  <si>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</si>
  <si>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</si>
  <si>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</si>
  <si>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</si>
  <si>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</si>
  <si>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</si>
  <si>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</si>
  <si>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</si>
  <si>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</si>
  <si>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</si>
  <si>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</si>
  <si>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</si>
  <si>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</si>
  <si>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</si>
  <si>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</si>
  <si>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</si>
  <si>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</si>
  <si>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</si>
  <si>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</si>
  <si>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</si>
  <si>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</si>
  <si>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</si>
  <si>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</si>
  <si>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</si>
  <si>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</si>
  <si>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</si>
  <si>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</si>
  <si>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</si>
  <si>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</si>
  <si>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</si>
  <si>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</si>
  <si>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</si>
  <si>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</si>
  <si>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안옥순, ID : H1900288)</t>
  </si>
  <si>
    <t>출력시각</t>
  </si>
  <si>
    <t>2020년 07월 17일 15:35:25</t>
  </si>
  <si>
    <t>H1900288</t>
  </si>
  <si>
    <t>안옥순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</si>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</sst>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3416"/>
        <c:axId val="655601848"/>
      </c:barChart>
      <c:catAx>
        <c:axId val="655603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1848"/>
        <c:crosses val="autoZero"/>
        <c:auto val="1"/>
        <c:lblAlgn val="ctr"/>
        <c:lblOffset val="100"/>
        <c:noMultiLvlLbl val="0"/>
      </c:catAx>
      <c:valAx>
        <c:axId val="65560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4392"/>
        <c:axId val="655614000"/>
      </c:barChart>
      <c:catAx>
        <c:axId val="655614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4000"/>
        <c:crosses val="autoZero"/>
        <c:auto val="1"/>
        <c:lblAlgn val="ctr"/>
        <c:lblOffset val="100"/>
        <c:noMultiLvlLbl val="0"/>
      </c:catAx>
      <c:valAx>
        <c:axId val="655614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2040"/>
        <c:axId val="655615568"/>
      </c:barChart>
      <c:catAx>
        <c:axId val="65561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5568"/>
        <c:crosses val="autoZero"/>
        <c:auto val="1"/>
        <c:lblAlgn val="ctr"/>
        <c:lblOffset val="100"/>
        <c:noMultiLvlLbl val="0"/>
      </c:catAx>
      <c:valAx>
        <c:axId val="655615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6352"/>
        <c:axId val="655612824"/>
      </c:barChart>
      <c:catAx>
        <c:axId val="65561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2824"/>
        <c:crosses val="autoZero"/>
        <c:auto val="1"/>
        <c:lblAlgn val="ctr"/>
        <c:lblOffset val="100"/>
        <c:noMultiLvlLbl val="0"/>
      </c:catAx>
      <c:valAx>
        <c:axId val="655612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1871.3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1256"/>
        <c:axId val="655613216"/>
      </c:barChart>
      <c:catAx>
        <c:axId val="65561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3216"/>
        <c:crosses val="autoZero"/>
        <c:auto val="1"/>
        <c:lblAlgn val="ctr"/>
        <c:lblOffset val="100"/>
        <c:noMultiLvlLbl val="0"/>
      </c:catAx>
      <c:valAx>
        <c:axId val="6556132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5968"/>
        <c:axId val="655591264"/>
      </c:barChart>
      <c:catAx>
        <c:axId val="65559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1264"/>
        <c:crosses val="autoZero"/>
        <c:auto val="1"/>
        <c:lblAlgn val="ctr"/>
        <c:lblOffset val="100"/>
        <c:noMultiLvlLbl val="0"/>
      </c:catAx>
      <c:valAx>
        <c:axId val="65559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72.900000000000006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86168"/>
        <c:axId val="655592048"/>
      </c:barChart>
      <c:catAx>
        <c:axId val="65558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2048"/>
        <c:crosses val="autoZero"/>
        <c:auto val="1"/>
        <c:lblAlgn val="ctr"/>
        <c:lblOffset val="100"/>
        <c:noMultiLvlLbl val="0"/>
      </c:catAx>
      <c:valAx>
        <c:axId val="65559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8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2440"/>
        <c:axId val="655590480"/>
      </c:barChart>
      <c:catAx>
        <c:axId val="65559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0480"/>
        <c:crosses val="autoZero"/>
        <c:auto val="1"/>
        <c:lblAlgn val="ctr"/>
        <c:lblOffset val="100"/>
        <c:noMultiLvlLbl val="0"/>
      </c:catAx>
      <c:valAx>
        <c:axId val="655590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417.1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3224"/>
        <c:axId val="655589304"/>
      </c:barChart>
      <c:catAx>
        <c:axId val="65559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89304"/>
        <c:crosses val="autoZero"/>
        <c:auto val="1"/>
        <c:lblAlgn val="ctr"/>
        <c:lblOffset val="100"/>
        <c:noMultiLvlLbl val="0"/>
      </c:catAx>
      <c:valAx>
        <c:axId val="6555893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86560"/>
        <c:axId val="655595576"/>
      </c:barChart>
      <c:catAx>
        <c:axId val="65558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5576"/>
        <c:crosses val="autoZero"/>
        <c:auto val="1"/>
        <c:lblAlgn val="ctr"/>
        <c:lblOffset val="100"/>
        <c:noMultiLvlLbl val="0"/>
      </c:catAx>
      <c:valAx>
        <c:axId val="655595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8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86952"/>
        <c:axId val="655587344"/>
      </c:barChart>
      <c:catAx>
        <c:axId val="65558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87344"/>
        <c:crosses val="autoZero"/>
        <c:auto val="1"/>
        <c:lblAlgn val="ctr"/>
        <c:lblOffset val="100"/>
        <c:noMultiLvlLbl val="0"/>
      </c:catAx>
      <c:valAx>
        <c:axId val="655587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8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3024"/>
        <c:axId val="655599496"/>
      </c:barChart>
      <c:catAx>
        <c:axId val="65560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9496"/>
        <c:crosses val="autoZero"/>
        <c:auto val="1"/>
        <c:lblAlgn val="ctr"/>
        <c:lblOffset val="100"/>
        <c:noMultiLvlLbl val="0"/>
      </c:catAx>
      <c:valAx>
        <c:axId val="655599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7536"/>
        <c:axId val="655596752"/>
      </c:barChart>
      <c:catAx>
        <c:axId val="65559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6752"/>
        <c:crosses val="autoZero"/>
        <c:auto val="1"/>
        <c:lblAlgn val="ctr"/>
        <c:lblOffset val="100"/>
        <c:noMultiLvlLbl val="0"/>
      </c:catAx>
      <c:valAx>
        <c:axId val="655596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0088"/>
        <c:axId val="655594792"/>
      </c:barChart>
      <c:catAx>
        <c:axId val="655590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4792"/>
        <c:crosses val="autoZero"/>
        <c:auto val="1"/>
        <c:lblAlgn val="ctr"/>
        <c:lblOffset val="100"/>
        <c:noMultiLvlLbl val="0"/>
      </c:catAx>
      <c:valAx>
        <c:axId val="65559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4.4000000000000004</c:v>
                </c:pt>
                <c:pt idx="1">
                  <c:v>11.3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5597144"/>
        <c:axId val="456719096"/>
      </c:barChart>
      <c:catAx>
        <c:axId val="655597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19096"/>
        <c:crosses val="autoZero"/>
        <c:auto val="1"/>
        <c:lblAlgn val="ctr"/>
        <c:lblOffset val="100"/>
        <c:noMultiLvlLbl val="0"/>
      </c:catAx>
      <c:valAx>
        <c:axId val="45671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3.5821730000000001</c:v>
                </c:pt>
                <c:pt idx="1">
                  <c:v>4.1790113</c:v>
                </c:pt>
                <c:pt idx="2">
                  <c:v>5.1563306000000004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715176"/>
        <c:axId val="456715568"/>
      </c:barChart>
      <c:catAx>
        <c:axId val="45671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15568"/>
        <c:crosses val="autoZero"/>
        <c:auto val="1"/>
        <c:lblAlgn val="ctr"/>
        <c:lblOffset val="100"/>
        <c:noMultiLvlLbl val="0"/>
      </c:catAx>
      <c:valAx>
        <c:axId val="456715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15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715960"/>
        <c:axId val="456717136"/>
      </c:barChart>
      <c:catAx>
        <c:axId val="45671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17136"/>
        <c:crosses val="autoZero"/>
        <c:auto val="1"/>
        <c:lblAlgn val="ctr"/>
        <c:lblOffset val="100"/>
        <c:noMultiLvlLbl val="0"/>
      </c:catAx>
      <c:valAx>
        <c:axId val="456717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15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77.5</c:v>
                </c:pt>
                <c:pt idx="1">
                  <c:v>8.4</c:v>
                </c:pt>
                <c:pt idx="2">
                  <c:v>14.1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716352"/>
        <c:axId val="456714784"/>
      </c:barChart>
      <c:catAx>
        <c:axId val="45671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14784"/>
        <c:crosses val="autoZero"/>
        <c:auto val="1"/>
        <c:lblAlgn val="ctr"/>
        <c:lblOffset val="100"/>
        <c:noMultiLvlLbl val="0"/>
      </c:catAx>
      <c:valAx>
        <c:axId val="456714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1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747.6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720664"/>
        <c:axId val="456713608"/>
      </c:barChart>
      <c:catAx>
        <c:axId val="45672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13608"/>
        <c:crosses val="autoZero"/>
        <c:auto val="1"/>
        <c:lblAlgn val="ctr"/>
        <c:lblOffset val="100"/>
        <c:noMultiLvlLbl val="0"/>
      </c:catAx>
      <c:valAx>
        <c:axId val="456713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2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714392"/>
        <c:axId val="456693616"/>
      </c:barChart>
      <c:catAx>
        <c:axId val="456714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3616"/>
        <c:crosses val="autoZero"/>
        <c:auto val="1"/>
        <c:lblAlgn val="ctr"/>
        <c:lblOffset val="100"/>
        <c:noMultiLvlLbl val="0"/>
      </c:catAx>
      <c:valAx>
        <c:axId val="456693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1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158.69999999999999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7536"/>
        <c:axId val="456689304"/>
      </c:barChart>
      <c:catAx>
        <c:axId val="45669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89304"/>
        <c:crosses val="autoZero"/>
        <c:auto val="1"/>
        <c:lblAlgn val="ctr"/>
        <c:lblOffset val="100"/>
        <c:noMultiLvlLbl val="0"/>
      </c:catAx>
      <c:valAx>
        <c:axId val="456689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3808"/>
        <c:axId val="655607728"/>
      </c:barChart>
      <c:catAx>
        <c:axId val="65560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7728"/>
        <c:crosses val="autoZero"/>
        <c:auto val="1"/>
        <c:lblAlgn val="ctr"/>
        <c:lblOffset val="100"/>
        <c:noMultiLvlLbl val="0"/>
      </c:catAx>
      <c:valAx>
        <c:axId val="65560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1036.3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89696"/>
        <c:axId val="456697928"/>
      </c:barChart>
      <c:catAx>
        <c:axId val="45668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7928"/>
        <c:crosses val="autoZero"/>
        <c:auto val="1"/>
        <c:lblAlgn val="ctr"/>
        <c:lblOffset val="100"/>
        <c:noMultiLvlLbl val="0"/>
      </c:catAx>
      <c:valAx>
        <c:axId val="456697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8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9888"/>
        <c:axId val="456695968"/>
      </c:barChart>
      <c:catAx>
        <c:axId val="45669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5968"/>
        <c:crosses val="autoZero"/>
        <c:auto val="1"/>
        <c:lblAlgn val="ctr"/>
        <c:lblOffset val="100"/>
        <c:noMultiLvlLbl val="0"/>
      </c:catAx>
      <c:valAx>
        <c:axId val="45669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700280"/>
        <c:axId val="456694792"/>
      </c:barChart>
      <c:catAx>
        <c:axId val="45670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4792"/>
        <c:crosses val="autoZero"/>
        <c:auto val="1"/>
        <c:lblAlgn val="ctr"/>
        <c:lblOffset val="100"/>
        <c:noMultiLvlLbl val="0"/>
      </c:catAx>
      <c:valAx>
        <c:axId val="45669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0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8120"/>
        <c:axId val="655601064"/>
      </c:barChart>
      <c:catAx>
        <c:axId val="65560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1064"/>
        <c:crosses val="autoZero"/>
        <c:auto val="1"/>
        <c:lblAlgn val="ctr"/>
        <c:lblOffset val="100"/>
        <c:noMultiLvlLbl val="0"/>
      </c:catAx>
      <c:valAx>
        <c:axId val="65560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4592"/>
        <c:axId val="655608512"/>
      </c:barChart>
      <c:catAx>
        <c:axId val="65560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8512"/>
        <c:crosses val="autoZero"/>
        <c:auto val="1"/>
        <c:lblAlgn val="ctr"/>
        <c:lblOffset val="100"/>
        <c:noMultiLvlLbl val="0"/>
      </c:catAx>
      <c:valAx>
        <c:axId val="655608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5376"/>
        <c:axId val="655606160"/>
      </c:barChart>
      <c:catAx>
        <c:axId val="65560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6160"/>
        <c:crosses val="autoZero"/>
        <c:auto val="1"/>
        <c:lblAlgn val="ctr"/>
        <c:lblOffset val="100"/>
        <c:noMultiLvlLbl val="0"/>
      </c:catAx>
      <c:valAx>
        <c:axId val="65560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4984"/>
        <c:axId val="655606552"/>
      </c:barChart>
      <c:catAx>
        <c:axId val="65560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6552"/>
        <c:crosses val="autoZero"/>
        <c:auto val="1"/>
        <c:lblAlgn val="ctr"/>
        <c:lblOffset val="100"/>
        <c:noMultiLvlLbl val="0"/>
      </c:catAx>
      <c:valAx>
        <c:axId val="655606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265.10000000000002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7528"/>
        <c:axId val="655614784"/>
      </c:barChart>
      <c:catAx>
        <c:axId val="65561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4784"/>
        <c:crosses val="autoZero"/>
        <c:auto val="1"/>
        <c:lblAlgn val="ctr"/>
        <c:lblOffset val="100"/>
        <c:noMultiLvlLbl val="0"/>
      </c:catAx>
      <c:valAx>
        <c:axId val="655614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0864"/>
        <c:axId val="655610472"/>
      </c:barChart>
      <c:catAx>
        <c:axId val="65561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0472"/>
        <c:crosses val="autoZero"/>
        <c:auto val="1"/>
        <c:lblAlgn val="ctr"/>
        <c:lblOffset val="100"/>
        <c:noMultiLvlLbl val="0"/>
      </c:catAx>
      <c:valAx>
        <c:axId val="65561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안옥순, ID : H1900288)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17일 15:35:25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747.6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23.4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77.5</v>
      </c>
      <c r="G8" s="59">
        <f>'DRIs DATA 입력'!G8</f>
        <v>8.4</v>
      </c>
      <c r="H8" s="59">
        <f>'DRIs DATA 입력'!H8</f>
        <v>14.1</v>
      </c>
      <c r="I8" s="46"/>
      <c r="J8" s="59" t="s">
        <v>216</v>
      </c>
      <c r="K8" s="59">
        <f>'DRIs DATA 입력'!K8</f>
        <v>4.4000000000000004</v>
      </c>
      <c r="L8" s="59">
        <f>'DRIs DATA 입력'!L8</f>
        <v>11.3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373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83.8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265.10000000000002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158.69999999999999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475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1036.3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1871.3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26.1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72.900000000000006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3.7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417.1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20.6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W31" sqref="W31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1800</v>
      </c>
      <c r="C6" s="68">
        <v>747.6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40</v>
      </c>
      <c r="P6" s="68">
        <v>50</v>
      </c>
      <c r="Q6" s="68">
        <v>0</v>
      </c>
      <c r="R6" s="68">
        <v>0</v>
      </c>
      <c r="S6" s="68">
        <v>23.4</v>
      </c>
      <c r="U6" s="68" t="s">
        <v>214</v>
      </c>
      <c r="V6" s="68">
        <v>0</v>
      </c>
      <c r="W6" s="68">
        <v>0</v>
      </c>
      <c r="X6" s="68">
        <v>20</v>
      </c>
      <c r="Y6" s="68">
        <v>0</v>
      </c>
      <c r="Z6" s="68">
        <v>13.1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77.5</v>
      </c>
      <c r="G8" s="68">
        <v>8.4</v>
      </c>
      <c r="H8" s="68">
        <v>14.1</v>
      </c>
      <c r="J8" s="68" t="s">
        <v>216</v>
      </c>
      <c r="K8" s="68">
        <v>4.4000000000000004</v>
      </c>
      <c r="L8" s="68">
        <v>11.3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430</v>
      </c>
      <c r="C16" s="68">
        <v>600</v>
      </c>
      <c r="D16" s="68">
        <v>0</v>
      </c>
      <c r="E16" s="68">
        <v>3000</v>
      </c>
      <c r="F16" s="68">
        <v>373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8.5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1.2</v>
      </c>
      <c r="V16" s="68" t="s">
        <v>5</v>
      </c>
      <c r="W16" s="68">
        <v>0</v>
      </c>
      <c r="X16" s="68">
        <v>0</v>
      </c>
      <c r="Y16" s="68">
        <v>65</v>
      </c>
      <c r="Z16" s="68">
        <v>0</v>
      </c>
      <c r="AA16" s="68">
        <v>111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83.8</v>
      </c>
      <c r="H26" s="68" t="s">
        <v>9</v>
      </c>
      <c r="I26" s="68">
        <v>0.9</v>
      </c>
      <c r="J26" s="68">
        <v>1.1000000000000001</v>
      </c>
      <c r="K26" s="68">
        <v>0</v>
      </c>
      <c r="L26" s="68">
        <v>0</v>
      </c>
      <c r="M26" s="68">
        <v>0.7</v>
      </c>
      <c r="O26" s="68" t="s">
        <v>10</v>
      </c>
      <c r="P26" s="68">
        <v>1</v>
      </c>
      <c r="Q26" s="68">
        <v>1.2</v>
      </c>
      <c r="R26" s="68">
        <v>0</v>
      </c>
      <c r="S26" s="68">
        <v>0</v>
      </c>
      <c r="T26" s="68">
        <v>0.5</v>
      </c>
      <c r="V26" s="68" t="s">
        <v>11</v>
      </c>
      <c r="W26" s="68">
        <v>11</v>
      </c>
      <c r="X26" s="68">
        <v>14</v>
      </c>
      <c r="Y26" s="68">
        <v>0</v>
      </c>
      <c r="Z26" s="68">
        <v>35</v>
      </c>
      <c r="AA26" s="68">
        <v>8.1</v>
      </c>
      <c r="AC26" s="68" t="s">
        <v>12</v>
      </c>
      <c r="AD26" s="68">
        <v>1.2</v>
      </c>
      <c r="AE26" s="68">
        <v>1.4</v>
      </c>
      <c r="AF26" s="68">
        <v>0</v>
      </c>
      <c r="AG26" s="68">
        <v>100</v>
      </c>
      <c r="AH26" s="68">
        <v>0.9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265.10000000000002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2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1.2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0.9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580</v>
      </c>
      <c r="C36" s="68">
        <v>800</v>
      </c>
      <c r="D36" s="68">
        <v>0</v>
      </c>
      <c r="E36" s="68">
        <v>2000</v>
      </c>
      <c r="F36" s="68">
        <v>158.69999999999999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475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1036.3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1871.3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26.1</v>
      </c>
      <c r="AJ36" s="68" t="s">
        <v>22</v>
      </c>
      <c r="AK36" s="68">
        <v>235</v>
      </c>
      <c r="AL36" s="68">
        <v>280</v>
      </c>
      <c r="AM36" s="68">
        <v>0</v>
      </c>
      <c r="AN36" s="68">
        <v>350</v>
      </c>
      <c r="AO36" s="68">
        <v>72.900000000000006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6</v>
      </c>
      <c r="C46" s="68">
        <v>8</v>
      </c>
      <c r="D46" s="68">
        <v>0</v>
      </c>
      <c r="E46" s="68">
        <v>45</v>
      </c>
      <c r="F46" s="68">
        <v>6</v>
      </c>
      <c r="H46" s="68" t="s">
        <v>24</v>
      </c>
      <c r="I46" s="68">
        <v>6</v>
      </c>
      <c r="J46" s="68">
        <v>7</v>
      </c>
      <c r="K46" s="68">
        <v>0</v>
      </c>
      <c r="L46" s="68">
        <v>35</v>
      </c>
      <c r="M46" s="68">
        <v>3.7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417.1</v>
      </c>
      <c r="V46" s="68" t="s">
        <v>29</v>
      </c>
      <c r="W46" s="68">
        <v>0</v>
      </c>
      <c r="X46" s="68">
        <v>0</v>
      </c>
      <c r="Y46" s="68">
        <v>2.5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3.5</v>
      </c>
      <c r="AG46" s="68">
        <v>11</v>
      </c>
      <c r="AH46" s="68">
        <v>1.3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22.3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20.6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1" sqref="D1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62</v>
      </c>
      <c r="E2" s="61">
        <v>747.5951</v>
      </c>
      <c r="F2" s="61">
        <v>128.57680999999999</v>
      </c>
      <c r="G2" s="61">
        <v>13.931964000000001</v>
      </c>
      <c r="H2" s="61">
        <v>8.9442020000000007</v>
      </c>
      <c r="I2" s="61">
        <v>4.987762</v>
      </c>
      <c r="J2" s="61">
        <v>23.391494999999999</v>
      </c>
      <c r="K2" s="61">
        <v>16.041488999999999</v>
      </c>
      <c r="L2" s="61">
        <v>7.3500056000000002</v>
      </c>
      <c r="M2" s="61">
        <v>13.059319</v>
      </c>
      <c r="N2" s="61">
        <v>1.1126115000000001</v>
      </c>
      <c r="O2" s="61">
        <v>7.2840265999999998</v>
      </c>
      <c r="P2" s="61">
        <v>735.80219999999997</v>
      </c>
      <c r="Q2" s="61">
        <v>7.7031755000000004</v>
      </c>
      <c r="R2" s="61">
        <v>372.96532999999999</v>
      </c>
      <c r="S2" s="61">
        <v>22.616789000000001</v>
      </c>
      <c r="T2" s="61">
        <v>4204.1750000000002</v>
      </c>
      <c r="U2" s="61">
        <v>1.2380713999999999</v>
      </c>
      <c r="V2" s="61">
        <v>8.5464330000000004</v>
      </c>
      <c r="W2" s="61">
        <v>110.98047</v>
      </c>
      <c r="X2" s="61">
        <v>83.832650000000001</v>
      </c>
      <c r="Y2" s="61">
        <v>0.68405550000000004</v>
      </c>
      <c r="Z2" s="61">
        <v>0.48646966000000003</v>
      </c>
      <c r="AA2" s="61">
        <v>8.064629</v>
      </c>
      <c r="AB2" s="61">
        <v>0.92706900000000003</v>
      </c>
      <c r="AC2" s="61">
        <v>265.11403999999999</v>
      </c>
      <c r="AD2" s="61">
        <v>2.002033</v>
      </c>
      <c r="AE2" s="61">
        <v>1.1541398</v>
      </c>
      <c r="AF2" s="61">
        <v>0.8962116</v>
      </c>
      <c r="AG2" s="61">
        <v>158.71129999999999</v>
      </c>
      <c r="AH2" s="61">
        <v>128.30477999999999</v>
      </c>
      <c r="AI2" s="61">
        <v>30.406524999999998</v>
      </c>
      <c r="AJ2" s="61">
        <v>474.97442999999998</v>
      </c>
      <c r="AK2" s="61">
        <v>1036.2747999999999</v>
      </c>
      <c r="AL2" s="61">
        <v>26.126781000000001</v>
      </c>
      <c r="AM2" s="61">
        <v>1871.3014000000001</v>
      </c>
      <c r="AN2" s="61">
        <v>72.890219999999999</v>
      </c>
      <c r="AO2" s="61">
        <v>6.0029535000000003</v>
      </c>
      <c r="AP2" s="61">
        <v>5.2096643</v>
      </c>
      <c r="AQ2" s="61">
        <v>0.79328929999999998</v>
      </c>
      <c r="AR2" s="61">
        <v>3.7010329999999998</v>
      </c>
      <c r="AS2" s="61">
        <v>417.09204</v>
      </c>
      <c r="AT2" s="61">
        <v>8.5924439999999994E-3</v>
      </c>
      <c r="AU2" s="61">
        <v>1.2661606000000001</v>
      </c>
      <c r="AV2" s="61">
        <v>22.346045</v>
      </c>
      <c r="AW2" s="61">
        <v>20.634256000000001</v>
      </c>
      <c r="AX2" s="61">
        <v>7.6502810000000004E-2</v>
      </c>
      <c r="AY2" s="61">
        <v>0.33783930000000001</v>
      </c>
      <c r="AZ2" s="61">
        <v>64.952150000000003</v>
      </c>
      <c r="BA2" s="61">
        <v>12.921305</v>
      </c>
      <c r="BB2" s="61">
        <v>3.5821730000000001</v>
      </c>
      <c r="BC2" s="61">
        <v>4.1790113</v>
      </c>
      <c r="BD2" s="61">
        <v>5.1563306000000004</v>
      </c>
      <c r="BE2" s="61">
        <v>0.55708199999999997</v>
      </c>
      <c r="BF2" s="61">
        <v>2.302975</v>
      </c>
      <c r="BG2" s="61">
        <v>0</v>
      </c>
      <c r="BH2" s="61">
        <v>0</v>
      </c>
      <c r="BI2" s="61">
        <v>3.6580666000000001E-5</v>
      </c>
      <c r="BJ2" s="61">
        <v>9.3024660000000006E-3</v>
      </c>
      <c r="BK2" s="61">
        <v>0</v>
      </c>
      <c r="BL2" s="61">
        <v>4.7031224000000003E-2</v>
      </c>
      <c r="BM2" s="61">
        <v>0.76019930000000002</v>
      </c>
      <c r="BN2" s="61">
        <v>0.19397137</v>
      </c>
      <c r="BO2" s="61">
        <v>13.086114999999999</v>
      </c>
      <c r="BP2" s="61">
        <v>2.2245107000000002</v>
      </c>
      <c r="BQ2" s="61">
        <v>4.015892</v>
      </c>
      <c r="BR2" s="61">
        <v>14.967854000000001</v>
      </c>
      <c r="BS2" s="61">
        <v>9.1486099999999997</v>
      </c>
      <c r="BT2" s="61">
        <v>2.6867592</v>
      </c>
      <c r="BU2" s="61">
        <v>1.2611775000000001E-4</v>
      </c>
      <c r="BV2" s="61">
        <v>1.5875816000000001E-2</v>
      </c>
      <c r="BW2" s="61">
        <v>0.17591281</v>
      </c>
      <c r="BX2" s="61">
        <v>0.37401109999999999</v>
      </c>
      <c r="BY2" s="61">
        <v>3.0284459E-2</v>
      </c>
      <c r="BZ2" s="61">
        <v>1.4947716E-4</v>
      </c>
      <c r="CA2" s="61">
        <v>0.20741186</v>
      </c>
      <c r="CB2" s="61">
        <v>4.3413844000000004E-3</v>
      </c>
      <c r="CC2" s="61">
        <v>4.0915933000000002E-2</v>
      </c>
      <c r="CD2" s="61">
        <v>0.45286961999999997</v>
      </c>
      <c r="CE2" s="61">
        <v>2.8714769000000001E-2</v>
      </c>
      <c r="CF2" s="61">
        <v>0.17454903999999999</v>
      </c>
      <c r="CG2" s="61">
        <v>0</v>
      </c>
      <c r="CH2" s="61">
        <v>1.6083305999999999E-2</v>
      </c>
      <c r="CI2" s="61">
        <v>0</v>
      </c>
      <c r="CJ2" s="61">
        <v>0.96905660000000005</v>
      </c>
      <c r="CK2" s="61">
        <v>5.2260680000000004E-3</v>
      </c>
      <c r="CL2" s="61">
        <v>7.8606200000000001E-2</v>
      </c>
      <c r="CM2" s="61">
        <v>0.70021032999999999</v>
      </c>
      <c r="CN2" s="61">
        <v>697.83439999999996</v>
      </c>
      <c r="CO2" s="61">
        <v>1223.3933</v>
      </c>
      <c r="CP2" s="61">
        <v>876.37580000000003</v>
      </c>
      <c r="CQ2" s="61">
        <v>258.71445</v>
      </c>
      <c r="CR2" s="61">
        <v>161.88973999999999</v>
      </c>
      <c r="CS2" s="61">
        <v>91.037989999999994</v>
      </c>
      <c r="CT2" s="61">
        <v>717.30926999999997</v>
      </c>
      <c r="CU2" s="61">
        <v>468.3032</v>
      </c>
      <c r="CV2" s="61">
        <v>270.78390000000002</v>
      </c>
      <c r="CW2" s="61">
        <v>557.47479999999996</v>
      </c>
      <c r="CX2" s="61">
        <v>180.94033999999999</v>
      </c>
      <c r="CY2" s="61">
        <v>828.9529</v>
      </c>
      <c r="CZ2" s="61">
        <v>469.00848000000002</v>
      </c>
      <c r="DA2" s="61">
        <v>1110.8647000000001</v>
      </c>
      <c r="DB2" s="61">
        <v>975.73865000000001</v>
      </c>
      <c r="DC2" s="61">
        <v>1906.4054000000001</v>
      </c>
      <c r="DD2" s="61">
        <v>3136.7172999999998</v>
      </c>
      <c r="DE2" s="61">
        <v>661.54223999999999</v>
      </c>
      <c r="DF2" s="61">
        <v>978.10424999999998</v>
      </c>
      <c r="DG2" s="61">
        <v>673.84313999999995</v>
      </c>
      <c r="DH2" s="61">
        <v>22.895949999999999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12.921305</v>
      </c>
      <c r="B6">
        <f>BB2</f>
        <v>3.5821730000000001</v>
      </c>
      <c r="C6">
        <f>BC2</f>
        <v>4.1790113</v>
      </c>
      <c r="D6">
        <f>BD2</f>
        <v>5.1563306000000004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5" sqref="C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21356</v>
      </c>
      <c r="C2" s="56">
        <f ca="1">YEAR(TODAY())-YEAR(B2)+IF(TODAY()&gt;=DATE(YEAR(TODAY()),MONTH(B2),DAY(B2)),0,-1)</f>
        <v>62</v>
      </c>
      <c r="E2" s="52">
        <v>156</v>
      </c>
      <c r="F2" s="53" t="s">
        <v>39</v>
      </c>
      <c r="G2" s="52">
        <v>71.2</v>
      </c>
      <c r="H2" s="51" t="s">
        <v>41</v>
      </c>
      <c r="I2" s="77">
        <f>ROUND(G3/E3^2,1)</f>
        <v>29.3</v>
      </c>
    </row>
    <row r="3" spans="1:9" x14ac:dyDescent="0.3">
      <c r="E3" s="51">
        <f>E2/100</f>
        <v>1.56</v>
      </c>
      <c r="F3" s="51" t="s">
        <v>40</v>
      </c>
      <c r="G3" s="51">
        <f>G2</f>
        <v>71.2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44025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O31" sqref="O31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안옥순, ID : H1900288)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07월 17일 15:35:25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6" zoomScaleNormal="100" zoomScaleSheetLayoutView="100" zoomScalePageLayoutView="10" workbookViewId="0">
      <selection activeCell="W10" sqref="W1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275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44025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62</v>
      </c>
      <c r="G12" s="99"/>
      <c r="H12" s="99"/>
      <c r="I12" s="99"/>
      <c r="K12" s="128">
        <f>'개인정보 및 신체계측 입력'!E2</f>
        <v>156</v>
      </c>
      <c r="L12" s="129"/>
      <c r="M12" s="122">
        <f>'개인정보 및 신체계측 입력'!G2</f>
        <v>71.2</v>
      </c>
      <c r="N12" s="123"/>
      <c r="O12" s="118" t="s">
        <v>271</v>
      </c>
      <c r="P12" s="112"/>
      <c r="Q12" s="95">
        <f>'개인정보 및 신체계측 입력'!I2</f>
        <v>29.3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안옥순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77.5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8.4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14.1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4" t="s">
        <v>191</v>
      </c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6"/>
    </row>
    <row r="54" spans="1:20" ht="18" customHeight="1" thickBot="1" x14ac:dyDescent="0.35">
      <c r="B54" s="137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9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4" t="s">
        <v>164</v>
      </c>
      <c r="D69" s="84"/>
      <c r="E69" s="84"/>
      <c r="F69" s="84"/>
      <c r="G69" s="84"/>
      <c r="H69" s="85" t="s">
        <v>170</v>
      </c>
      <c r="I69" s="85"/>
      <c r="J69" s="85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6">
        <f>ROUND('그룹 전체 사용자의 일일 입력'!D6/MAX('그룹 전체 사용자의 일일 입력'!$B$6,'그룹 전체 사용자의 일일 입력'!$C$6,'그룹 전체 사용자의 일일 입력'!$D$6),1)</f>
        <v>1</v>
      </c>
      <c r="P69" s="8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7" t="s">
        <v>165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4" t="s">
        <v>51</v>
      </c>
      <c r="D72" s="84"/>
      <c r="E72" s="84"/>
      <c r="F72" s="84"/>
      <c r="G72" s="84"/>
      <c r="H72" s="38"/>
      <c r="I72" s="85" t="s">
        <v>52</v>
      </c>
      <c r="J72" s="85"/>
      <c r="K72" s="36">
        <f>ROUND('DRIs DATA'!L8,1)</f>
        <v>11.3</v>
      </c>
      <c r="L72" s="36" t="s">
        <v>53</v>
      </c>
      <c r="M72" s="36">
        <f>ROUND('DRIs DATA'!K8,1)</f>
        <v>4.4000000000000004</v>
      </c>
      <c r="N72" s="88" t="s">
        <v>54</v>
      </c>
      <c r="O72" s="88"/>
      <c r="P72" s="88"/>
      <c r="Q72" s="88"/>
      <c r="R72" s="39"/>
      <c r="S72" s="35"/>
      <c r="T72" s="6"/>
    </row>
    <row r="73" spans="2:21" ht="18" customHeight="1" x14ac:dyDescent="0.3">
      <c r="B73" s="6"/>
      <c r="C73" s="110" t="s">
        <v>181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6"/>
      <c r="U73" s="13"/>
    </row>
    <row r="74" spans="2:21" ht="18" customHeight="1" thickBot="1" x14ac:dyDescent="0.35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4" t="s">
        <v>192</v>
      </c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6"/>
    </row>
    <row r="78" spans="2:21" ht="18" customHeight="1" thickBot="1" x14ac:dyDescent="0.35">
      <c r="B78" s="137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9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1" t="s">
        <v>168</v>
      </c>
      <c r="C80" s="101"/>
      <c r="D80" s="101"/>
      <c r="E80" s="101"/>
      <c r="F80" s="21"/>
      <c r="G80" s="21"/>
      <c r="H80" s="21"/>
      <c r="L80" s="101" t="s">
        <v>172</v>
      </c>
      <c r="M80" s="101"/>
      <c r="N80" s="101"/>
      <c r="O80" s="101"/>
      <c r="P80" s="10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2" t="s">
        <v>268</v>
      </c>
      <c r="C93" s="103"/>
      <c r="D93" s="103"/>
      <c r="E93" s="103"/>
      <c r="F93" s="103"/>
      <c r="G93" s="103"/>
      <c r="H93" s="103"/>
      <c r="I93" s="103"/>
      <c r="J93" s="104"/>
      <c r="L93" s="102" t="s">
        <v>175</v>
      </c>
      <c r="M93" s="103"/>
      <c r="N93" s="103"/>
      <c r="O93" s="103"/>
      <c r="P93" s="103"/>
      <c r="Q93" s="103"/>
      <c r="R93" s="103"/>
      <c r="S93" s="103"/>
      <c r="T93" s="104"/>
    </row>
    <row r="94" spans="1:21" ht="18" customHeight="1" x14ac:dyDescent="0.3">
      <c r="B94" s="163" t="s">
        <v>171</v>
      </c>
      <c r="C94" s="161"/>
      <c r="D94" s="161"/>
      <c r="E94" s="161"/>
      <c r="F94" s="159">
        <f>ROUND('DRIs DATA'!F16/'DRIs DATA'!C16*100,2)</f>
        <v>49.73</v>
      </c>
      <c r="G94" s="159"/>
      <c r="H94" s="161" t="s">
        <v>167</v>
      </c>
      <c r="I94" s="161"/>
      <c r="J94" s="162"/>
      <c r="L94" s="163" t="s">
        <v>171</v>
      </c>
      <c r="M94" s="161"/>
      <c r="N94" s="161"/>
      <c r="O94" s="161"/>
      <c r="P94" s="161"/>
      <c r="Q94" s="23">
        <f>ROUND('DRIs DATA'!M16/'DRIs DATA'!K16*100,2)</f>
        <v>70.83</v>
      </c>
      <c r="R94" s="161" t="s">
        <v>167</v>
      </c>
      <c r="S94" s="161"/>
      <c r="T94" s="162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7" t="s">
        <v>180</v>
      </c>
      <c r="C96" s="148"/>
      <c r="D96" s="148"/>
      <c r="E96" s="148"/>
      <c r="F96" s="148"/>
      <c r="G96" s="148"/>
      <c r="H96" s="148"/>
      <c r="I96" s="148"/>
      <c r="J96" s="149"/>
      <c r="L96" s="153" t="s">
        <v>173</v>
      </c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</row>
    <row r="100" spans="2:21" ht="18" customHeight="1" x14ac:dyDescent="0.3">
      <c r="B100" s="147"/>
      <c r="C100" s="148"/>
      <c r="D100" s="148"/>
      <c r="E100" s="148"/>
      <c r="F100" s="148"/>
      <c r="G100" s="148"/>
      <c r="H100" s="148"/>
      <c r="I100" s="148"/>
      <c r="J100" s="149"/>
      <c r="L100" s="153"/>
      <c r="M100" s="154"/>
      <c r="N100" s="154"/>
      <c r="O100" s="154"/>
      <c r="P100" s="154"/>
      <c r="Q100" s="154"/>
      <c r="R100" s="154"/>
      <c r="S100" s="154"/>
      <c r="T100" s="155"/>
      <c r="U100" s="17"/>
    </row>
    <row r="101" spans="2:21" ht="18" customHeight="1" thickBot="1" x14ac:dyDescent="0.35">
      <c r="B101" s="150"/>
      <c r="C101" s="151"/>
      <c r="D101" s="151"/>
      <c r="E101" s="151"/>
      <c r="F101" s="151"/>
      <c r="G101" s="151"/>
      <c r="H101" s="151"/>
      <c r="I101" s="151"/>
      <c r="J101" s="152"/>
      <c r="L101" s="156"/>
      <c r="M101" s="157"/>
      <c r="N101" s="157"/>
      <c r="O101" s="157"/>
      <c r="P101" s="157"/>
      <c r="Q101" s="157"/>
      <c r="R101" s="157"/>
      <c r="S101" s="157"/>
      <c r="T101" s="15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4" t="s">
        <v>193</v>
      </c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6"/>
    </row>
    <row r="105" spans="2:21" ht="18" customHeight="1" thickBot="1" x14ac:dyDescent="0.35">
      <c r="B105" s="137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9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1" t="s">
        <v>169</v>
      </c>
      <c r="C107" s="101"/>
      <c r="D107" s="101"/>
      <c r="E107" s="101"/>
      <c r="F107" s="6"/>
      <c r="G107" s="6"/>
      <c r="H107" s="6"/>
      <c r="I107" s="6"/>
      <c r="L107" s="101" t="s">
        <v>270</v>
      </c>
      <c r="M107" s="101"/>
      <c r="N107" s="101"/>
      <c r="O107" s="101"/>
      <c r="P107" s="10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5" t="s">
        <v>264</v>
      </c>
      <c r="C120" s="116"/>
      <c r="D120" s="116"/>
      <c r="E120" s="116"/>
      <c r="F120" s="116"/>
      <c r="G120" s="116"/>
      <c r="H120" s="116"/>
      <c r="I120" s="116"/>
      <c r="J120" s="117"/>
      <c r="L120" s="115" t="s">
        <v>265</v>
      </c>
      <c r="M120" s="116"/>
      <c r="N120" s="116"/>
      <c r="O120" s="116"/>
      <c r="P120" s="116"/>
      <c r="Q120" s="116"/>
      <c r="R120" s="116"/>
      <c r="S120" s="116"/>
      <c r="T120" s="117"/>
    </row>
    <row r="121" spans="2:20" ht="18" customHeight="1" x14ac:dyDescent="0.3">
      <c r="B121" s="43" t="s">
        <v>171</v>
      </c>
      <c r="C121" s="16"/>
      <c r="D121" s="16"/>
      <c r="E121" s="15"/>
      <c r="F121" s="159">
        <f>ROUND('DRIs DATA'!F26/'DRIs DATA'!C26*100,2)</f>
        <v>83.8</v>
      </c>
      <c r="G121" s="159"/>
      <c r="H121" s="161" t="s">
        <v>166</v>
      </c>
      <c r="I121" s="161"/>
      <c r="J121" s="162"/>
      <c r="L121" s="42" t="s">
        <v>171</v>
      </c>
      <c r="M121" s="20"/>
      <c r="N121" s="20"/>
      <c r="O121" s="23"/>
      <c r="P121" s="6"/>
      <c r="Q121" s="58">
        <f>ROUND('DRIs DATA'!AH26/'DRIs DATA'!AE26*100,2)</f>
        <v>60</v>
      </c>
      <c r="R121" s="161" t="s">
        <v>166</v>
      </c>
      <c r="S121" s="161"/>
      <c r="T121" s="162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0" t="s">
        <v>174</v>
      </c>
      <c r="C123" s="141"/>
      <c r="D123" s="141"/>
      <c r="E123" s="141"/>
      <c r="F123" s="141"/>
      <c r="G123" s="141"/>
      <c r="H123" s="141"/>
      <c r="I123" s="141"/>
      <c r="J123" s="142"/>
      <c r="L123" s="140" t="s">
        <v>269</v>
      </c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8" customHeight="1" x14ac:dyDescent="0.3">
      <c r="B127" s="140"/>
      <c r="C127" s="141"/>
      <c r="D127" s="141"/>
      <c r="E127" s="141"/>
      <c r="F127" s="141"/>
      <c r="G127" s="141"/>
      <c r="H127" s="141"/>
      <c r="I127" s="141"/>
      <c r="J127" s="142"/>
      <c r="L127" s="140"/>
      <c r="M127" s="141"/>
      <c r="N127" s="141"/>
      <c r="O127" s="141"/>
      <c r="P127" s="141"/>
      <c r="Q127" s="141"/>
      <c r="R127" s="141"/>
      <c r="S127" s="141"/>
      <c r="T127" s="142"/>
    </row>
    <row r="128" spans="2:20" ht="17.25" thickBot="1" x14ac:dyDescent="0.35">
      <c r="B128" s="143"/>
      <c r="C128" s="144"/>
      <c r="D128" s="144"/>
      <c r="E128" s="144"/>
      <c r="F128" s="144"/>
      <c r="G128" s="144"/>
      <c r="H128" s="144"/>
      <c r="I128" s="144"/>
      <c r="J128" s="145"/>
      <c r="L128" s="143"/>
      <c r="M128" s="144"/>
      <c r="N128" s="144"/>
      <c r="O128" s="144"/>
      <c r="P128" s="144"/>
      <c r="Q128" s="144"/>
      <c r="R128" s="144"/>
      <c r="S128" s="144"/>
      <c r="T128" s="14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4" t="s">
        <v>262</v>
      </c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6"/>
      <c r="N130" s="57"/>
      <c r="O130" s="134" t="s">
        <v>263</v>
      </c>
      <c r="P130" s="135"/>
      <c r="Q130" s="135"/>
      <c r="R130" s="135"/>
      <c r="S130" s="135"/>
      <c r="T130" s="136"/>
    </row>
    <row r="131" spans="2:21" ht="18" customHeight="1" thickBot="1" x14ac:dyDescent="0.35">
      <c r="B131" s="137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9"/>
      <c r="N131" s="57"/>
      <c r="O131" s="137"/>
      <c r="P131" s="138"/>
      <c r="Q131" s="138"/>
      <c r="R131" s="138"/>
      <c r="S131" s="138"/>
      <c r="T131" s="139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4" t="s">
        <v>194</v>
      </c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6"/>
    </row>
    <row r="156" spans="2:21" ht="18" customHeight="1" thickBot="1" x14ac:dyDescent="0.35">
      <c r="B156" s="137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9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1" t="s">
        <v>177</v>
      </c>
      <c r="C158" s="101"/>
      <c r="D158" s="101"/>
      <c r="E158" s="6"/>
      <c r="F158" s="6"/>
      <c r="G158" s="6"/>
      <c r="H158" s="6"/>
      <c r="I158" s="6"/>
      <c r="L158" s="101" t="s">
        <v>178</v>
      </c>
      <c r="M158" s="101"/>
      <c r="N158" s="10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5" t="s">
        <v>266</v>
      </c>
      <c r="C171" s="116"/>
      <c r="D171" s="116"/>
      <c r="E171" s="116"/>
      <c r="F171" s="116"/>
      <c r="G171" s="116"/>
      <c r="H171" s="116"/>
      <c r="I171" s="116"/>
      <c r="J171" s="117"/>
      <c r="L171" s="115" t="s">
        <v>176</v>
      </c>
      <c r="M171" s="116"/>
      <c r="N171" s="116"/>
      <c r="O171" s="116"/>
      <c r="P171" s="116"/>
      <c r="Q171" s="116"/>
      <c r="R171" s="116"/>
      <c r="S171" s="117"/>
    </row>
    <row r="172" spans="2:19" ht="18" customHeight="1" x14ac:dyDescent="0.3">
      <c r="B172" s="42" t="s">
        <v>171</v>
      </c>
      <c r="C172" s="20"/>
      <c r="D172" s="20"/>
      <c r="E172" s="6"/>
      <c r="F172" s="159">
        <f>ROUND('DRIs DATA'!F36/'DRIs DATA'!C36*100,2)</f>
        <v>19.84</v>
      </c>
      <c r="G172" s="15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69.09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0" t="s">
        <v>185</v>
      </c>
      <c r="C174" s="141"/>
      <c r="D174" s="141"/>
      <c r="E174" s="141"/>
      <c r="F174" s="141"/>
      <c r="G174" s="141"/>
      <c r="H174" s="141"/>
      <c r="I174" s="141"/>
      <c r="J174" s="142"/>
      <c r="L174" s="140" t="s">
        <v>187</v>
      </c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x14ac:dyDescent="0.3">
      <c r="B179" s="140"/>
      <c r="C179" s="141"/>
      <c r="D179" s="141"/>
      <c r="E179" s="141"/>
      <c r="F179" s="141"/>
      <c r="G179" s="141"/>
      <c r="H179" s="141"/>
      <c r="I179" s="141"/>
      <c r="J179" s="142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thickBot="1" x14ac:dyDescent="0.35">
      <c r="B180" s="143"/>
      <c r="C180" s="144"/>
      <c r="D180" s="144"/>
      <c r="E180" s="144"/>
      <c r="F180" s="144"/>
      <c r="G180" s="144"/>
      <c r="H180" s="144"/>
      <c r="I180" s="144"/>
      <c r="J180" s="145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0"/>
      <c r="M181" s="141"/>
      <c r="N181" s="141"/>
      <c r="O181" s="141"/>
      <c r="P181" s="141"/>
      <c r="Q181" s="141"/>
      <c r="R181" s="141"/>
      <c r="S181" s="142"/>
    </row>
    <row r="182" spans="2:19" ht="18" customHeight="1" thickBot="1" x14ac:dyDescent="0.35">
      <c r="L182" s="143"/>
      <c r="M182" s="144"/>
      <c r="N182" s="144"/>
      <c r="O182" s="144"/>
      <c r="P182" s="144"/>
      <c r="Q182" s="144"/>
      <c r="R182" s="144"/>
      <c r="S182" s="145"/>
    </row>
    <row r="183" spans="2:19" ht="18" customHeight="1" x14ac:dyDescent="0.3">
      <c r="B183" s="101" t="s">
        <v>179</v>
      </c>
      <c r="C183" s="101"/>
      <c r="D183" s="10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5" t="s">
        <v>267</v>
      </c>
      <c r="C196" s="116"/>
      <c r="D196" s="116"/>
      <c r="E196" s="116"/>
      <c r="F196" s="116"/>
      <c r="G196" s="116"/>
      <c r="H196" s="116"/>
      <c r="I196" s="116"/>
      <c r="J196" s="117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9">
        <f>ROUND('DRIs DATA'!F46/'DRIs DATA'!C46*100,2)</f>
        <v>60</v>
      </c>
      <c r="G197" s="159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0" t="s">
        <v>186</v>
      </c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x14ac:dyDescent="0.3">
      <c r="B203" s="140"/>
      <c r="C203" s="141"/>
      <c r="D203" s="141"/>
      <c r="E203" s="141"/>
      <c r="F203" s="141"/>
      <c r="G203" s="141"/>
      <c r="H203" s="141"/>
      <c r="I203" s="141"/>
      <c r="J203" s="142"/>
      <c r="S203" s="6"/>
    </row>
    <row r="204" spans="2:20" ht="18" customHeight="1" thickBot="1" x14ac:dyDescent="0.35">
      <c r="B204" s="143"/>
      <c r="C204" s="144"/>
      <c r="D204" s="144"/>
      <c r="E204" s="144"/>
      <c r="F204" s="144"/>
      <c r="G204" s="144"/>
      <c r="H204" s="144"/>
      <c r="I204" s="144"/>
      <c r="J204" s="145"/>
      <c r="S204" s="6"/>
    </row>
    <row r="205" spans="2:20" ht="18" customHeight="1" thickBot="1" x14ac:dyDescent="0.35">
      <c r="K205" s="10"/>
    </row>
    <row r="206" spans="2:20" ht="18" customHeight="1" x14ac:dyDescent="0.3">
      <c r="B206" s="134" t="s">
        <v>195</v>
      </c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6"/>
    </row>
    <row r="207" spans="2:20" ht="18" customHeight="1" thickBot="1" x14ac:dyDescent="0.35">
      <c r="B207" s="137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9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0" t="s">
        <v>188</v>
      </c>
      <c r="C209" s="160"/>
      <c r="D209" s="160"/>
      <c r="E209" s="160"/>
      <c r="F209" s="160"/>
      <c r="G209" s="160"/>
      <c r="H209" s="16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6" t="s">
        <v>190</v>
      </c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2020-07-21T04:21:59Z</cp:lastPrinted>
  <dcterms:created xsi:type="dcterms:W3CDTF">2015-06-13T08:19:18Z</dcterms:created>
  <dcterms:modified xsi:type="dcterms:W3CDTF">2020-07-21T04:24:50Z</dcterms:modified>
</cp:coreProperties>
</file>