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9200" windowHeight="1155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<sst xmlns="http://schemas.openxmlformats.org/spreadsheetml/2006/main" count="692" uniqueCount="283">
  <si>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</si>
  <si>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</si>
  <si>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</si>
  <si>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</si>
  <si>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</si>
  <si>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</si>
  <si>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</si>
  <si>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</si>
  <si>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</si>
  <si>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</si>
  <si>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</si>
  <si>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</si>
  <si>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</si>
  <si>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</si>
  <si>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</si>
  <si>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</si>
  <si>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</si>
  <si>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</si>
  <si>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</si>
  <si>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</si>
  <si>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</si>
  <si>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</si>
  <si>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</si>
  <si>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</si>
  <si>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</si>
  <si>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</si>
  <si>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</si>
  <si>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</si>
  <si>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</si>
  <si>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</si>
  <si>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</si>
  <si>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</si>
  <si>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</si>
  <si>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</si>
  <si>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</si>
  <si>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</si>
  <si>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</si>
  <si>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</si>
  <si>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</si>
  <si>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</si>
  <si>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</si>
  <si>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</si>
  <si>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</si>
  <si>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</si>
  <si>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</si>
  <si>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</si>
  <si>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</si>
  <si>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</si>
  <si>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</si>
  <si>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</si>
  <si>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</si>
  <si>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</si>
  <si>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</si>
  <si>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</si>
  <si>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</si>
  <si>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</si>
  <si>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</si>
  <si>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</si>
  <si>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</si>
  <si>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</si>
  <si>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</si>
  <si>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</si>
  <si>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</si>
  <si>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</si>
  <si>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</si>
  <si>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</si>
  <si>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</si>
  <si>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</si>
  <si>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</si>
  <si>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</si>
  <si>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</si>
  <si>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</si>
  <si>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</si>
  <si>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</si>
  <si>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</si>
  <si>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</si>
  <si>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</si>
  <si>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</si>
  <si>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</si>
  <si>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</si>
  <si>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</si>
  <si>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</si>
  <si>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</si>
  <si>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</si>
  <si>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</si>
  <si>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</si>
  <si>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</si>
  <si>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</si>
  <si>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</si>
  <si>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</si>
  <si>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</si>
  <si>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</si>
  <si>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</si>
  <si>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</si>
  <si>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</si>
  <si>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</si>
  <si>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</si>
  <si>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</si>
  <si>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</si>
  <si>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</si>
  <si>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</si>
  <si>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</si>
  <si>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</si>
  <si>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</si>
  <si>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</si>
  <si>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</si>
  <si>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</si>
  <si>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</si>
  <si>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</si>
  <si>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</si>
  <si>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</si>
  <si>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</si>
  <si>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</si>
  <si>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</si>
  <si>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</si>
  <si>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</si>
  <si>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</si>
  <si>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</si>
  <si>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</si>
  <si>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</si>
  <si>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</si>
  <si>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</si>
  <si>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</si>
  <si>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</si>
  <si>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</si>
  <si>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</si>
  <si>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</si>
  <si>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</si>
  <si>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</si>
  <si>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</si>
  <si>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</si>
  <si>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</si>
  <si>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</si>
  <si>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</si>
  <si>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</si>
  <si>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</si>
  <si>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</si>
  <si>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</si>
  <si>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</si>
  <si>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</si>
  <si>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</si>
  <si>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</si>
  <si>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</si>
  <si>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</si>
  <si>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</si>
  <si>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</si>
  <si>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</si>
  <si>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</si>
  <si>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</si>
  <si>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</si>
  <si>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</si>
  <si>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</si>
  <si>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</si>
  <si>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</si>
  <si>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</si>
  <si>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</si>
  <si>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</si>
  <si>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</si>
  <si>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</si>
  <si>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</si>
  <si>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</si>
  <si>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</si>
  <si>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</si>
  <si>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</si>
  <si>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</si>
  <si>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</si>
  <si>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</si>
  <si>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</si>
  <si>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</si>
  <si>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</si>
  <si>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</si>
  <si>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</si>
  <si>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</si>
  <si>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</si>
  <si>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</si>
  <si>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</si>
  <si>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</si>
  <si>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</si>
  <si>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</si>
  <si>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</si>
  <si>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</si>
  <si>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</si>
  <si>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</si>
  <si>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</si>
  <si>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</si>
  <si>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</si>
  <si>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</si>
  <si>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</si>
  <si>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</si>
  <si>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</si>
  <si>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</si>
  <si>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</si>
  <si>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</si>
  <si>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</si>
  <si>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</si>
  <si>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</si>
  <si>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</si>
  <si>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</si>
  <si>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</si>
  <si>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</si>
  <si>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</si>
  <si>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</si>
  <si>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</si>
  <si>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</si>
  <si>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</si>
  <si>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</si>
  <si>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</si>
  <si>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</si>
  <si>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</si>
  <si>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</si>
  <si>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</si>
  <si>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</si>
  <si>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</si>
  <si>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</si>
  <si>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</si>
  <si>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</si>
  <si>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</si>
  <si>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</si>
  <si>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</si>
  <si>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</si>
  <si>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</si>
  <si>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</si>
  <si>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</si>
  <si>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</si>
  <si>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</si>
  <si>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</si>
  <si>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</si>
  <si>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</si>
  <si>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</si>
  <si>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</si>
  <si>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</si>
  <si>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</si>
  <si>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</si>
  <si>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</si>
  <si>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</si>
  <si>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</si>
  <si>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</si>
  <si>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</si>
  <si>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</si>
  <si>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</si>
  <si>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</si>
  <si>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</si>
  <si>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</si>
  <si>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</si>
  <si>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</si>
  <si>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</si>
  <si>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</si>
  <si>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</si>
  <si>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</si>
  <si>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</si>
  <si>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</si>
  <si>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</si>
  <si>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</si>
  <si>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</si>
  <si>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</si>
  <si>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</si>
  <si>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</si>
  <si>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</si>
  <si>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</si>
  <si>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</si>
  <si>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</si>
  <si>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</si>
  <si>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</si>
  <si>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</si>
  <si>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</si>
  <si>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</si>
  <si>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</si>
  <si>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</si>
  <si>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</si>
  <si>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</si>
  <si>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</si>
  <si>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</si>
  <si>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</si>
  <si>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</si>
  <si>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</si>
  <si>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</si>
  <si>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H1900290</t>
  </si>
  <si>
    <t>박영희</t>
  </si>
  <si>
    <t>F</t>
  </si>
  <si>
    <t>정보</t>
  </si>
  <si>
    <t>(설문지 : FFQ 95문항 설문지, 사용자 : 박영희, ID : H1900290)</t>
  </si>
  <si>
    <t>출력시각</t>
  </si>
  <si>
    <t>2020년 07월 17일 15:50:18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</si>
</sst>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7928"/>
        <c:axId val="655606160"/>
      </c:barChart>
      <c:catAx>
        <c:axId val="65559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6160"/>
        <c:crosses val="autoZero"/>
        <c:auto val="1"/>
        <c:lblAlgn val="ctr"/>
        <c:lblOffset val="100"/>
        <c:noMultiLvlLbl val="0"/>
      </c:catAx>
      <c:valAx>
        <c:axId val="65560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0864"/>
        <c:axId val="655616352"/>
      </c:barChart>
      <c:catAx>
        <c:axId val="65561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6352"/>
        <c:crosses val="autoZero"/>
        <c:auto val="1"/>
        <c:lblAlgn val="ctr"/>
        <c:lblOffset val="100"/>
        <c:noMultiLvlLbl val="0"/>
      </c:catAx>
      <c:valAx>
        <c:axId val="65561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4392"/>
        <c:axId val="655617136"/>
      </c:barChart>
      <c:catAx>
        <c:axId val="65561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7136"/>
        <c:crosses val="autoZero"/>
        <c:auto val="1"/>
        <c:lblAlgn val="ctr"/>
        <c:lblOffset val="100"/>
        <c:noMultiLvlLbl val="0"/>
      </c:catAx>
      <c:valAx>
        <c:axId val="65561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811.9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1648"/>
        <c:axId val="655615176"/>
      </c:barChart>
      <c:catAx>
        <c:axId val="65561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5176"/>
        <c:crosses val="autoZero"/>
        <c:auto val="1"/>
        <c:lblAlgn val="ctr"/>
        <c:lblOffset val="100"/>
        <c:noMultiLvlLbl val="0"/>
      </c:catAx>
      <c:valAx>
        <c:axId val="65561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2305.4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2432"/>
        <c:axId val="655611256"/>
      </c:barChart>
      <c:catAx>
        <c:axId val="6556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1256"/>
        <c:crosses val="autoZero"/>
        <c:auto val="1"/>
        <c:lblAlgn val="ctr"/>
        <c:lblOffset val="100"/>
        <c:noMultiLvlLbl val="0"/>
      </c:catAx>
      <c:valAx>
        <c:axId val="6556112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3216"/>
        <c:axId val="655615568"/>
      </c:barChart>
      <c:catAx>
        <c:axId val="6556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5568"/>
        <c:crosses val="autoZero"/>
        <c:auto val="1"/>
        <c:lblAlgn val="ctr"/>
        <c:lblOffset val="100"/>
        <c:noMultiLvlLbl val="0"/>
      </c:catAx>
      <c:valAx>
        <c:axId val="655615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3608"/>
        <c:axId val="655590872"/>
      </c:barChart>
      <c:catAx>
        <c:axId val="65561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0872"/>
        <c:crosses val="autoZero"/>
        <c:auto val="1"/>
        <c:lblAlgn val="ctr"/>
        <c:lblOffset val="100"/>
        <c:noMultiLvlLbl val="0"/>
      </c:catAx>
      <c:valAx>
        <c:axId val="65559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5576"/>
        <c:axId val="655589304"/>
      </c:barChart>
      <c:catAx>
        <c:axId val="65559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9304"/>
        <c:crosses val="autoZero"/>
        <c:auto val="1"/>
        <c:lblAlgn val="ctr"/>
        <c:lblOffset val="100"/>
        <c:noMultiLvlLbl val="0"/>
      </c:catAx>
      <c:valAx>
        <c:axId val="655589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468.8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5968"/>
        <c:axId val="655595184"/>
      </c:barChart>
      <c:catAx>
        <c:axId val="65559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5184"/>
        <c:crosses val="autoZero"/>
        <c:auto val="1"/>
        <c:lblAlgn val="ctr"/>
        <c:lblOffset val="100"/>
        <c:noMultiLvlLbl val="0"/>
      </c:catAx>
      <c:valAx>
        <c:axId val="6555951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0480"/>
        <c:axId val="655591264"/>
      </c:barChart>
      <c:catAx>
        <c:axId val="65559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1264"/>
        <c:crosses val="autoZero"/>
        <c:auto val="1"/>
        <c:lblAlgn val="ctr"/>
        <c:lblOffset val="100"/>
        <c:noMultiLvlLbl val="0"/>
      </c:catAx>
      <c:valAx>
        <c:axId val="65559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5776"/>
        <c:axId val="655594400"/>
      </c:barChart>
      <c:catAx>
        <c:axId val="65558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4400"/>
        <c:crosses val="autoZero"/>
        <c:auto val="1"/>
        <c:lblAlgn val="ctr"/>
        <c:lblOffset val="100"/>
        <c:noMultiLvlLbl val="0"/>
      </c:catAx>
      <c:valAx>
        <c:axId val="655594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9104"/>
        <c:axId val="655604200"/>
      </c:barChart>
      <c:catAx>
        <c:axId val="65559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4200"/>
        <c:crosses val="autoZero"/>
        <c:auto val="1"/>
        <c:lblAlgn val="ctr"/>
        <c:lblOffset val="100"/>
        <c:noMultiLvlLbl val="0"/>
      </c:catAx>
      <c:valAx>
        <c:axId val="655604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6360"/>
        <c:axId val="655589696"/>
      </c:barChart>
      <c:catAx>
        <c:axId val="65559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9696"/>
        <c:crosses val="autoZero"/>
        <c:auto val="1"/>
        <c:lblAlgn val="ctr"/>
        <c:lblOffset val="100"/>
        <c:noMultiLvlLbl val="0"/>
      </c:catAx>
      <c:valAx>
        <c:axId val="65558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7144"/>
        <c:axId val="655597536"/>
      </c:barChart>
      <c:catAx>
        <c:axId val="65559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7536"/>
        <c:crosses val="autoZero"/>
        <c:auto val="1"/>
        <c:lblAlgn val="ctr"/>
        <c:lblOffset val="100"/>
        <c:noMultiLvlLbl val="0"/>
      </c:catAx>
      <c:valAx>
        <c:axId val="655597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</c:v>
                </c:pt>
                <c:pt idx="1">
                  <c:v>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5596752"/>
        <c:axId val="655586168"/>
      </c:barChart>
      <c:catAx>
        <c:axId val="65559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6168"/>
        <c:crosses val="autoZero"/>
        <c:auto val="1"/>
        <c:lblAlgn val="ctr"/>
        <c:lblOffset val="100"/>
        <c:noMultiLvlLbl val="0"/>
      </c:catAx>
      <c:valAx>
        <c:axId val="65558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11.026911</c:v>
                </c:pt>
                <c:pt idx="1">
                  <c:v>10.588611999999999</c:v>
                </c:pt>
                <c:pt idx="2">
                  <c:v>7.8731359999999997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7344"/>
        <c:axId val="655587736"/>
      </c:barChart>
      <c:catAx>
        <c:axId val="65558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7736"/>
        <c:crosses val="autoZero"/>
        <c:auto val="1"/>
        <c:lblAlgn val="ctr"/>
        <c:lblOffset val="100"/>
        <c:noMultiLvlLbl val="0"/>
      </c:catAx>
      <c:valAx>
        <c:axId val="655587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9496"/>
        <c:axId val="456693616"/>
      </c:barChart>
      <c:catAx>
        <c:axId val="45669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3616"/>
        <c:crosses val="autoZero"/>
        <c:auto val="1"/>
        <c:lblAlgn val="ctr"/>
        <c:lblOffset val="100"/>
        <c:noMultiLvlLbl val="0"/>
      </c:catAx>
      <c:valAx>
        <c:axId val="45669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64.599999999999994</c:v>
                </c:pt>
                <c:pt idx="1">
                  <c:v>13.9</c:v>
                </c:pt>
                <c:pt idx="2">
                  <c:v>21.5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700280"/>
        <c:axId val="456695968"/>
      </c:barChart>
      <c:catAx>
        <c:axId val="45670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5968"/>
        <c:crosses val="autoZero"/>
        <c:auto val="1"/>
        <c:lblAlgn val="ctr"/>
        <c:lblOffset val="100"/>
        <c:noMultiLvlLbl val="0"/>
      </c:catAx>
      <c:valAx>
        <c:axId val="45669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0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941.1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1264"/>
        <c:axId val="456692832"/>
      </c:barChart>
      <c:catAx>
        <c:axId val="45669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2832"/>
        <c:crosses val="autoZero"/>
        <c:auto val="1"/>
        <c:lblAlgn val="ctr"/>
        <c:lblOffset val="100"/>
        <c:noMultiLvlLbl val="0"/>
      </c:catAx>
      <c:valAx>
        <c:axId val="45669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1656"/>
        <c:axId val="456694792"/>
      </c:barChart>
      <c:catAx>
        <c:axId val="45669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4792"/>
        <c:crosses val="autoZero"/>
        <c:auto val="1"/>
        <c:lblAlgn val="ctr"/>
        <c:lblOffset val="100"/>
        <c:noMultiLvlLbl val="0"/>
      </c:catAx>
      <c:valAx>
        <c:axId val="456694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5184"/>
        <c:axId val="456697928"/>
      </c:barChart>
      <c:catAx>
        <c:axId val="45669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7928"/>
        <c:crosses val="autoZero"/>
        <c:auto val="1"/>
        <c:lblAlgn val="ctr"/>
        <c:lblOffset val="100"/>
        <c:noMultiLvlLbl val="0"/>
      </c:catAx>
      <c:valAx>
        <c:axId val="45669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1848"/>
        <c:axId val="655608120"/>
      </c:barChart>
      <c:catAx>
        <c:axId val="65560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8120"/>
        <c:crosses val="autoZero"/>
        <c:auto val="1"/>
        <c:lblAlgn val="ctr"/>
        <c:lblOffset val="100"/>
        <c:noMultiLvlLbl val="0"/>
      </c:catAx>
      <c:valAx>
        <c:axId val="655608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2794.6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2440"/>
        <c:axId val="456696360"/>
      </c:barChart>
      <c:catAx>
        <c:axId val="45669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6360"/>
        <c:crosses val="autoZero"/>
        <c:auto val="1"/>
        <c:lblAlgn val="ctr"/>
        <c:lblOffset val="100"/>
        <c:noMultiLvlLbl val="0"/>
      </c:catAx>
      <c:valAx>
        <c:axId val="456696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9.6999999999999993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7536"/>
        <c:axId val="456698712"/>
      </c:barChart>
      <c:catAx>
        <c:axId val="45669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8712"/>
        <c:crosses val="autoZero"/>
        <c:auto val="1"/>
        <c:lblAlgn val="ctr"/>
        <c:lblOffset val="100"/>
        <c:noMultiLvlLbl val="0"/>
      </c:catAx>
      <c:valAx>
        <c:axId val="45669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00672"/>
        <c:axId val="456690872"/>
      </c:barChart>
      <c:catAx>
        <c:axId val="45670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0872"/>
        <c:crosses val="autoZero"/>
        <c:auto val="1"/>
        <c:lblAlgn val="ctr"/>
        <c:lblOffset val="100"/>
        <c:noMultiLvlLbl val="0"/>
      </c:catAx>
      <c:valAx>
        <c:axId val="45669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0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6944"/>
        <c:axId val="655606552"/>
      </c:barChart>
      <c:catAx>
        <c:axId val="65560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6552"/>
        <c:crosses val="autoZero"/>
        <c:auto val="1"/>
        <c:lblAlgn val="ctr"/>
        <c:lblOffset val="100"/>
        <c:noMultiLvlLbl val="0"/>
      </c:catAx>
      <c:valAx>
        <c:axId val="655606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8712"/>
        <c:axId val="655599496"/>
      </c:barChart>
      <c:catAx>
        <c:axId val="65559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9496"/>
        <c:crosses val="autoZero"/>
        <c:auto val="1"/>
        <c:lblAlgn val="ctr"/>
        <c:lblOffset val="100"/>
        <c:noMultiLvlLbl val="0"/>
      </c:catAx>
      <c:valAx>
        <c:axId val="655599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3416"/>
        <c:axId val="655604592"/>
      </c:barChart>
      <c:catAx>
        <c:axId val="65560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4592"/>
        <c:crosses val="autoZero"/>
        <c:auto val="1"/>
        <c:lblAlgn val="ctr"/>
        <c:lblOffset val="100"/>
        <c:noMultiLvlLbl val="0"/>
      </c:catAx>
      <c:valAx>
        <c:axId val="65560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1064"/>
        <c:axId val="655605768"/>
      </c:barChart>
      <c:catAx>
        <c:axId val="65560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5768"/>
        <c:crosses val="autoZero"/>
        <c:auto val="1"/>
        <c:lblAlgn val="ctr"/>
        <c:lblOffset val="100"/>
        <c:noMultiLvlLbl val="0"/>
      </c:catAx>
      <c:valAx>
        <c:axId val="65560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0080"/>
        <c:axId val="655602632"/>
      </c:barChart>
      <c:catAx>
        <c:axId val="6556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2632"/>
        <c:crosses val="autoZero"/>
        <c:auto val="1"/>
        <c:lblAlgn val="ctr"/>
        <c:lblOffset val="100"/>
        <c:noMultiLvlLbl val="0"/>
      </c:catAx>
      <c:valAx>
        <c:axId val="65560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4000"/>
        <c:axId val="655612040"/>
      </c:barChart>
      <c:catAx>
        <c:axId val="65561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2040"/>
        <c:crosses val="autoZero"/>
        <c:auto val="1"/>
        <c:lblAlgn val="ctr"/>
        <c:lblOffset val="100"/>
        <c:noMultiLvlLbl val="0"/>
      </c:catAx>
      <c:valAx>
        <c:axId val="65561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박영희, ID : H1900290)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17일 15:50:18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941.1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43.4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16.399999999999999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64.599999999999994</v>
      </c>
      <c r="G8" s="59">
        <f>'DRIs DATA 입력'!G8</f>
        <v>13.9</v>
      </c>
      <c r="H8" s="59">
        <f>'DRIs DATA 입력'!H8</f>
        <v>21.5</v>
      </c>
      <c r="I8" s="46"/>
      <c r="J8" s="59" t="s">
        <v>216</v>
      </c>
      <c r="K8" s="59">
        <f>'DRIs DATA 입력'!K8</f>
        <v>7.4</v>
      </c>
      <c r="L8" s="59">
        <f>'DRIs DATA 입력'!L8</f>
        <v>13.5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121.3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1.1000000000000001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431.7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2.2999999999999998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486.9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811.9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2794.6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2305.4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246.1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99.3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9.6999999999999993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468.8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180.3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49.9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0" sqref="N50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1800</v>
      </c>
      <c r="C6" s="68">
        <v>941.1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40</v>
      </c>
      <c r="P6" s="68">
        <v>50</v>
      </c>
      <c r="Q6" s="68">
        <v>0</v>
      </c>
      <c r="R6" s="68">
        <v>0</v>
      </c>
      <c r="S6" s="68">
        <v>43.4</v>
      </c>
      <c r="U6" s="68" t="s">
        <v>214</v>
      </c>
      <c r="V6" s="68">
        <v>0</v>
      </c>
      <c r="W6" s="68">
        <v>0</v>
      </c>
      <c r="X6" s="68">
        <v>20</v>
      </c>
      <c r="Y6" s="68">
        <v>0</v>
      </c>
      <c r="Z6" s="68">
        <v>16.399999999999999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64.599999999999994</v>
      </c>
      <c r="G8" s="68">
        <v>13.9</v>
      </c>
      <c r="H8" s="68">
        <v>21.5</v>
      </c>
      <c r="J8" s="68" t="s">
        <v>216</v>
      </c>
      <c r="K8" s="68">
        <v>7.4</v>
      </c>
      <c r="L8" s="68">
        <v>13.5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430</v>
      </c>
      <c r="C16" s="68">
        <v>600</v>
      </c>
      <c r="D16" s="68">
        <v>0</v>
      </c>
      <c r="E16" s="68">
        <v>3000</v>
      </c>
      <c r="F16" s="68">
        <v>549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12.4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4.7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239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121.3</v>
      </c>
      <c r="H26" s="68" t="s">
        <v>9</v>
      </c>
      <c r="I26" s="68">
        <v>0.9</v>
      </c>
      <c r="J26" s="68">
        <v>1.1000000000000001</v>
      </c>
      <c r="K26" s="68">
        <v>0</v>
      </c>
      <c r="L26" s="68">
        <v>0</v>
      </c>
      <c r="M26" s="68">
        <v>1.1000000000000001</v>
      </c>
      <c r="O26" s="68" t="s">
        <v>10</v>
      </c>
      <c r="P26" s="68">
        <v>1</v>
      </c>
      <c r="Q26" s="68">
        <v>1.2</v>
      </c>
      <c r="R26" s="68">
        <v>0</v>
      </c>
      <c r="S26" s="68">
        <v>0</v>
      </c>
      <c r="T26" s="68">
        <v>1.2</v>
      </c>
      <c r="V26" s="68" t="s">
        <v>11</v>
      </c>
      <c r="W26" s="68">
        <v>11</v>
      </c>
      <c r="X26" s="68">
        <v>14</v>
      </c>
      <c r="Y26" s="68">
        <v>0</v>
      </c>
      <c r="Z26" s="68">
        <v>35</v>
      </c>
      <c r="AA26" s="68">
        <v>9.5</v>
      </c>
      <c r="AC26" s="68" t="s">
        <v>12</v>
      </c>
      <c r="AD26" s="68">
        <v>1.2</v>
      </c>
      <c r="AE26" s="68">
        <v>1.4</v>
      </c>
      <c r="AF26" s="68">
        <v>0</v>
      </c>
      <c r="AG26" s="68">
        <v>100</v>
      </c>
      <c r="AH26" s="68">
        <v>1.5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431.7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5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2.2999999999999998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0.9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580</v>
      </c>
      <c r="C36" s="68">
        <v>800</v>
      </c>
      <c r="D36" s="68">
        <v>0</v>
      </c>
      <c r="E36" s="68">
        <v>2000</v>
      </c>
      <c r="F36" s="68">
        <v>486.9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811.9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2794.6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2305.4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246.1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99.3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9.6999999999999993</v>
      </c>
      <c r="H46" s="68" t="s">
        <v>24</v>
      </c>
      <c r="I46" s="68">
        <v>6</v>
      </c>
      <c r="J46" s="68">
        <v>7</v>
      </c>
      <c r="K46" s="68">
        <v>0</v>
      </c>
      <c r="L46" s="68">
        <v>35</v>
      </c>
      <c r="M46" s="68">
        <v>6.5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468.8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1.7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180.3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49.9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11" sqref="C1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276</v>
      </c>
      <c r="B2" s="61" t="s">
        <v>277</v>
      </c>
      <c r="C2" s="61" t="s">
        <v>278</v>
      </c>
      <c r="D2" s="61">
        <v>53</v>
      </c>
      <c r="E2" s="61">
        <v>941.13670000000002</v>
      </c>
      <c r="F2" s="61">
        <v>130.69077999999999</v>
      </c>
      <c r="G2" s="61">
        <v>28.134989999999998</v>
      </c>
      <c r="H2" s="61">
        <v>10.597300000000001</v>
      </c>
      <c r="I2" s="61">
        <v>17.537690999999999</v>
      </c>
      <c r="J2" s="61">
        <v>43.427230000000002</v>
      </c>
      <c r="K2" s="61">
        <v>16.756208000000001</v>
      </c>
      <c r="L2" s="61">
        <v>26.671022000000001</v>
      </c>
      <c r="M2" s="61">
        <v>16.376455</v>
      </c>
      <c r="N2" s="61">
        <v>1.7768953000000001</v>
      </c>
      <c r="O2" s="61">
        <v>8.9831050000000001</v>
      </c>
      <c r="P2" s="61">
        <v>768.96673999999996</v>
      </c>
      <c r="Q2" s="61">
        <v>14.713417</v>
      </c>
      <c r="R2" s="61">
        <v>549.02454</v>
      </c>
      <c r="S2" s="61">
        <v>137.15198000000001</v>
      </c>
      <c r="T2" s="61">
        <v>4942.4683000000005</v>
      </c>
      <c r="U2" s="61">
        <v>4.7131056999999998</v>
      </c>
      <c r="V2" s="61">
        <v>12.417424</v>
      </c>
      <c r="W2" s="61">
        <v>238.9675</v>
      </c>
      <c r="X2" s="61">
        <v>121.26763</v>
      </c>
      <c r="Y2" s="61">
        <v>1.0712008</v>
      </c>
      <c r="Z2" s="61">
        <v>1.2234282000000001</v>
      </c>
      <c r="AA2" s="61">
        <v>9.4902010000000008</v>
      </c>
      <c r="AB2" s="61">
        <v>1.4868893999999999</v>
      </c>
      <c r="AC2" s="61">
        <v>431.69650000000001</v>
      </c>
      <c r="AD2" s="61">
        <v>4.9985942999999997</v>
      </c>
      <c r="AE2" s="61">
        <v>2.3105030000000002</v>
      </c>
      <c r="AF2" s="61">
        <v>0.89689165000000004</v>
      </c>
      <c r="AG2" s="61">
        <v>486.87009999999998</v>
      </c>
      <c r="AH2" s="61">
        <v>187.26315</v>
      </c>
      <c r="AI2" s="61">
        <v>299.60692999999998</v>
      </c>
      <c r="AJ2" s="61">
        <v>811.93713000000002</v>
      </c>
      <c r="AK2" s="61">
        <v>2794.5614999999998</v>
      </c>
      <c r="AL2" s="61">
        <v>246.13061999999999</v>
      </c>
      <c r="AM2" s="61">
        <v>2305.4274999999998</v>
      </c>
      <c r="AN2" s="61">
        <v>99.251379999999997</v>
      </c>
      <c r="AO2" s="61">
        <v>9.6848019999999995</v>
      </c>
      <c r="AP2" s="61">
        <v>7.0412235000000001</v>
      </c>
      <c r="AQ2" s="61">
        <v>2.6435783000000002</v>
      </c>
      <c r="AR2" s="61">
        <v>6.5099239999999998</v>
      </c>
      <c r="AS2" s="61">
        <v>468.80822999999998</v>
      </c>
      <c r="AT2" s="61">
        <v>6.8288855000000004E-3</v>
      </c>
      <c r="AU2" s="61">
        <v>1.6614504000000001</v>
      </c>
      <c r="AV2" s="61">
        <v>180.32966999999999</v>
      </c>
      <c r="AW2" s="61">
        <v>49.899222999999999</v>
      </c>
      <c r="AX2" s="61">
        <v>0.11492249</v>
      </c>
      <c r="AY2" s="61">
        <v>0.63005036000000003</v>
      </c>
      <c r="AZ2" s="61">
        <v>263.78555</v>
      </c>
      <c r="BA2" s="61">
        <v>29.507114000000001</v>
      </c>
      <c r="BB2" s="61">
        <v>11.026911</v>
      </c>
      <c r="BC2" s="61">
        <v>10.588611999999999</v>
      </c>
      <c r="BD2" s="61">
        <v>7.8731359999999997</v>
      </c>
      <c r="BE2" s="61">
        <v>0.61911039999999995</v>
      </c>
      <c r="BF2" s="61">
        <v>2.4289841999999999</v>
      </c>
      <c r="BG2" s="61">
        <v>0</v>
      </c>
      <c r="BH2" s="61">
        <v>5.1040000000000002E-2</v>
      </c>
      <c r="BI2" s="61">
        <v>3.8343176E-2</v>
      </c>
      <c r="BJ2" s="61">
        <v>0.12009164999999999</v>
      </c>
      <c r="BK2" s="61">
        <v>0</v>
      </c>
      <c r="BL2" s="61">
        <v>0.25663286000000002</v>
      </c>
      <c r="BM2" s="61">
        <v>2.4315248</v>
      </c>
      <c r="BN2" s="61">
        <v>0.52258663999999999</v>
      </c>
      <c r="BO2" s="61">
        <v>32.868813000000003</v>
      </c>
      <c r="BP2" s="61">
        <v>5.9704879999999996</v>
      </c>
      <c r="BQ2" s="61">
        <v>12.262052000000001</v>
      </c>
      <c r="BR2" s="61">
        <v>41.523940000000003</v>
      </c>
      <c r="BS2" s="61">
        <v>13.069165</v>
      </c>
      <c r="BT2" s="61">
        <v>5.2052297999999997</v>
      </c>
      <c r="BU2" s="61">
        <v>4.3685199999999999E-3</v>
      </c>
      <c r="BV2" s="61">
        <v>5.0033561999999997E-2</v>
      </c>
      <c r="BW2" s="61">
        <v>0.39133889999999999</v>
      </c>
      <c r="BX2" s="61">
        <v>0.80405780000000004</v>
      </c>
      <c r="BY2" s="61">
        <v>0.10686914</v>
      </c>
      <c r="BZ2" s="61">
        <v>1.8347203E-4</v>
      </c>
      <c r="CA2" s="61">
        <v>0.78362339999999997</v>
      </c>
      <c r="CB2" s="61">
        <v>2.6337349999999999E-2</v>
      </c>
      <c r="CC2" s="61">
        <v>0.19893185999999999</v>
      </c>
      <c r="CD2" s="61">
        <v>1.0409790999999999</v>
      </c>
      <c r="CE2" s="61">
        <v>2.8573860999999999E-2</v>
      </c>
      <c r="CF2" s="61">
        <v>0.29434958</v>
      </c>
      <c r="CG2" s="61">
        <v>2.4750000000000001E-7</v>
      </c>
      <c r="CH2" s="61">
        <v>3.3544626000000001E-2</v>
      </c>
      <c r="CI2" s="61">
        <v>6.3703726000000002E-3</v>
      </c>
      <c r="CJ2" s="61">
        <v>2.3963739999999998</v>
      </c>
      <c r="CK2" s="61">
        <v>5.600743E-3</v>
      </c>
      <c r="CL2" s="61">
        <v>0.29548484000000003</v>
      </c>
      <c r="CM2" s="61">
        <v>1.9565356</v>
      </c>
      <c r="CN2" s="61">
        <v>1304.6885</v>
      </c>
      <c r="CO2" s="61">
        <v>2321.4976000000001</v>
      </c>
      <c r="CP2" s="61">
        <v>1563.9667999999999</v>
      </c>
      <c r="CQ2" s="61">
        <v>551.75530000000003</v>
      </c>
      <c r="CR2" s="61">
        <v>226.39232000000001</v>
      </c>
      <c r="CS2" s="61">
        <v>294.16314999999997</v>
      </c>
      <c r="CT2" s="61">
        <v>1272.2043000000001</v>
      </c>
      <c r="CU2" s="61">
        <v>907.6096</v>
      </c>
      <c r="CV2" s="61">
        <v>909.35389999999995</v>
      </c>
      <c r="CW2" s="61">
        <v>1033.4241999999999</v>
      </c>
      <c r="CX2" s="61">
        <v>270.83037999999999</v>
      </c>
      <c r="CY2" s="61">
        <v>1575.4540999999999</v>
      </c>
      <c r="CZ2" s="61">
        <v>965.01056000000005</v>
      </c>
      <c r="DA2" s="61">
        <v>1779.2180000000001</v>
      </c>
      <c r="DB2" s="61">
        <v>1648.3382999999999</v>
      </c>
      <c r="DC2" s="61">
        <v>2747.2109999999998</v>
      </c>
      <c r="DD2" s="61">
        <v>4673.7709999999997</v>
      </c>
      <c r="DE2" s="61">
        <v>979.82389999999998</v>
      </c>
      <c r="DF2" s="61">
        <v>1969.0342000000001</v>
      </c>
      <c r="DG2" s="61">
        <v>1097.5713000000001</v>
      </c>
      <c r="DH2" s="61">
        <v>52.155372999999997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29.507114000000001</v>
      </c>
      <c r="B6">
        <f>BB2</f>
        <v>11.026911</v>
      </c>
      <c r="C6">
        <f>BC2</f>
        <v>10.588611999999999</v>
      </c>
      <c r="D6">
        <f>BD2</f>
        <v>7.8731359999999997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6" sqref="E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24421</v>
      </c>
      <c r="C2" s="56">
        <f ca="1">YEAR(TODAY())-YEAR(B2)+IF(TODAY()&gt;=DATE(YEAR(TODAY()),MONTH(B2),DAY(B2)),0,-1)</f>
        <v>53</v>
      </c>
      <c r="E2" s="52">
        <v>158.4</v>
      </c>
      <c r="F2" s="53" t="s">
        <v>39</v>
      </c>
      <c r="G2" s="52">
        <v>63.1</v>
      </c>
      <c r="H2" s="51" t="s">
        <v>41</v>
      </c>
      <c r="I2" s="77">
        <f>ROUND(G3/E3^2,1)</f>
        <v>25.1</v>
      </c>
    </row>
    <row r="3" spans="1:9" x14ac:dyDescent="0.3">
      <c r="E3" s="51">
        <f>E2/100</f>
        <v>1.5840000000000001</v>
      </c>
      <c r="F3" s="51" t="s">
        <v>40</v>
      </c>
      <c r="G3" s="51">
        <f>G2</f>
        <v>63.1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44026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박영희, ID : H1900290)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07월 17일 15:50:18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0" sqref="W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44026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53</v>
      </c>
      <c r="G12" s="99"/>
      <c r="H12" s="99"/>
      <c r="I12" s="99"/>
      <c r="K12" s="128">
        <f>'개인정보 및 신체계측 입력'!E2</f>
        <v>158.4</v>
      </c>
      <c r="L12" s="129"/>
      <c r="M12" s="122">
        <f>'개인정보 및 신체계측 입력'!G2</f>
        <v>63.1</v>
      </c>
      <c r="N12" s="123"/>
      <c r="O12" s="118" t="s">
        <v>271</v>
      </c>
      <c r="P12" s="112"/>
      <c r="Q12" s="95">
        <f>'개인정보 및 신체계측 입력'!I2</f>
        <v>25.1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박영희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64.599999999999994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13.9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21.5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4" t="s">
        <v>191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6"/>
    </row>
    <row r="54" spans="1:20" ht="18" customHeight="1" thickBot="1" x14ac:dyDescent="0.35">
      <c r="B54" s="13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164</v>
      </c>
      <c r="D69" s="84"/>
      <c r="E69" s="84"/>
      <c r="F69" s="84"/>
      <c r="G69" s="84"/>
      <c r="H69" s="85" t="s">
        <v>170</v>
      </c>
      <c r="I69" s="85"/>
      <c r="J69" s="85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6">
        <f>ROUND('그룹 전체 사용자의 일일 입력'!D6/MAX('그룹 전체 사용자의 일일 입력'!$B$6,'그룹 전체 사용자의 일일 입력'!$C$6,'그룹 전체 사용자의 일일 입력'!$D$6),1)</f>
        <v>0.7</v>
      </c>
      <c r="P69" s="8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7" t="s">
        <v>165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51</v>
      </c>
      <c r="D72" s="84"/>
      <c r="E72" s="84"/>
      <c r="F72" s="84"/>
      <c r="G72" s="84"/>
      <c r="H72" s="38"/>
      <c r="I72" s="85" t="s">
        <v>52</v>
      </c>
      <c r="J72" s="85"/>
      <c r="K72" s="36">
        <f>ROUND('DRIs DATA'!L8,1)</f>
        <v>13.5</v>
      </c>
      <c r="L72" s="36" t="s">
        <v>53</v>
      </c>
      <c r="M72" s="36">
        <f>ROUND('DRIs DATA'!K8,1)</f>
        <v>7.4</v>
      </c>
      <c r="N72" s="88" t="s">
        <v>54</v>
      </c>
      <c r="O72" s="88"/>
      <c r="P72" s="88"/>
      <c r="Q72" s="88"/>
      <c r="R72" s="39"/>
      <c r="S72" s="35"/>
      <c r="T72" s="6"/>
    </row>
    <row r="73" spans="2:21" ht="18" customHeight="1" x14ac:dyDescent="0.3">
      <c r="B73" s="6"/>
      <c r="C73" s="110" t="s">
        <v>181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4" t="s">
        <v>192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6"/>
    </row>
    <row r="78" spans="2:21" ht="18" customHeight="1" thickBot="1" x14ac:dyDescent="0.35"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1" t="s">
        <v>168</v>
      </c>
      <c r="C80" s="101"/>
      <c r="D80" s="101"/>
      <c r="E80" s="101"/>
      <c r="F80" s="21"/>
      <c r="G80" s="21"/>
      <c r="H80" s="21"/>
      <c r="L80" s="101" t="s">
        <v>172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2" t="s">
        <v>268</v>
      </c>
      <c r="C93" s="103"/>
      <c r="D93" s="103"/>
      <c r="E93" s="103"/>
      <c r="F93" s="103"/>
      <c r="G93" s="103"/>
      <c r="H93" s="103"/>
      <c r="I93" s="103"/>
      <c r="J93" s="104"/>
      <c r="L93" s="102" t="s">
        <v>175</v>
      </c>
      <c r="M93" s="103"/>
      <c r="N93" s="103"/>
      <c r="O93" s="103"/>
      <c r="P93" s="103"/>
      <c r="Q93" s="103"/>
      <c r="R93" s="103"/>
      <c r="S93" s="103"/>
      <c r="T93" s="104"/>
    </row>
    <row r="94" spans="1:21" ht="18" customHeight="1" x14ac:dyDescent="0.3">
      <c r="B94" s="163" t="s">
        <v>171</v>
      </c>
      <c r="C94" s="161"/>
      <c r="D94" s="161"/>
      <c r="E94" s="161"/>
      <c r="F94" s="159">
        <f>ROUND('DRIs DATA'!F16/'DRIs DATA'!C16*100,2)</f>
        <v>73.2</v>
      </c>
      <c r="G94" s="159"/>
      <c r="H94" s="161" t="s">
        <v>167</v>
      </c>
      <c r="I94" s="161"/>
      <c r="J94" s="162"/>
      <c r="L94" s="163" t="s">
        <v>171</v>
      </c>
      <c r="M94" s="161"/>
      <c r="N94" s="161"/>
      <c r="O94" s="161"/>
      <c r="P94" s="161"/>
      <c r="Q94" s="23">
        <f>ROUND('DRIs DATA'!M16/'DRIs DATA'!K16*100,2)</f>
        <v>103.33</v>
      </c>
      <c r="R94" s="161" t="s">
        <v>167</v>
      </c>
      <c r="S94" s="161"/>
      <c r="T94" s="162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7" t="s">
        <v>180</v>
      </c>
      <c r="C96" s="148"/>
      <c r="D96" s="148"/>
      <c r="E96" s="148"/>
      <c r="F96" s="148"/>
      <c r="G96" s="148"/>
      <c r="H96" s="148"/>
      <c r="I96" s="148"/>
      <c r="J96" s="149"/>
      <c r="L96" s="153" t="s">
        <v>173</v>
      </c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</row>
    <row r="100" spans="2:21" ht="18" customHeight="1" x14ac:dyDescent="0.3">
      <c r="B100" s="147"/>
      <c r="C100" s="148"/>
      <c r="D100" s="148"/>
      <c r="E100" s="148"/>
      <c r="F100" s="148"/>
      <c r="G100" s="148"/>
      <c r="H100" s="148"/>
      <c r="I100" s="148"/>
      <c r="J100" s="149"/>
      <c r="L100" s="153"/>
      <c r="M100" s="154"/>
      <c r="N100" s="154"/>
      <c r="O100" s="154"/>
      <c r="P100" s="154"/>
      <c r="Q100" s="154"/>
      <c r="R100" s="154"/>
      <c r="S100" s="154"/>
      <c r="T100" s="155"/>
      <c r="U100" s="17"/>
    </row>
    <row r="101" spans="2:21" ht="18" customHeight="1" thickBot="1" x14ac:dyDescent="0.35">
      <c r="B101" s="150"/>
      <c r="C101" s="151"/>
      <c r="D101" s="151"/>
      <c r="E101" s="151"/>
      <c r="F101" s="151"/>
      <c r="G101" s="151"/>
      <c r="H101" s="151"/>
      <c r="I101" s="151"/>
      <c r="J101" s="152"/>
      <c r="L101" s="156"/>
      <c r="M101" s="157"/>
      <c r="N101" s="157"/>
      <c r="O101" s="157"/>
      <c r="P101" s="157"/>
      <c r="Q101" s="157"/>
      <c r="R101" s="157"/>
      <c r="S101" s="157"/>
      <c r="T101" s="15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4" t="s">
        <v>193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6"/>
    </row>
    <row r="105" spans="2:21" ht="18" customHeight="1" thickBot="1" x14ac:dyDescent="0.35">
      <c r="B105" s="13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1" t="s">
        <v>169</v>
      </c>
      <c r="C107" s="101"/>
      <c r="D107" s="101"/>
      <c r="E107" s="101"/>
      <c r="F107" s="6"/>
      <c r="G107" s="6"/>
      <c r="H107" s="6"/>
      <c r="I107" s="6"/>
      <c r="L107" s="101" t="s">
        <v>270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5" t="s">
        <v>264</v>
      </c>
      <c r="C120" s="116"/>
      <c r="D120" s="116"/>
      <c r="E120" s="116"/>
      <c r="F120" s="116"/>
      <c r="G120" s="116"/>
      <c r="H120" s="116"/>
      <c r="I120" s="116"/>
      <c r="J120" s="117"/>
      <c r="L120" s="115" t="s">
        <v>265</v>
      </c>
      <c r="M120" s="116"/>
      <c r="N120" s="116"/>
      <c r="O120" s="116"/>
      <c r="P120" s="116"/>
      <c r="Q120" s="116"/>
      <c r="R120" s="116"/>
      <c r="S120" s="116"/>
      <c r="T120" s="117"/>
    </row>
    <row r="121" spans="2:20" ht="18" customHeight="1" x14ac:dyDescent="0.3">
      <c r="B121" s="43" t="s">
        <v>171</v>
      </c>
      <c r="C121" s="16"/>
      <c r="D121" s="16"/>
      <c r="E121" s="15"/>
      <c r="F121" s="159">
        <f>ROUND('DRIs DATA'!F26/'DRIs DATA'!C26*100,2)</f>
        <v>121.3</v>
      </c>
      <c r="G121" s="159"/>
      <c r="H121" s="161" t="s">
        <v>166</v>
      </c>
      <c r="I121" s="161"/>
      <c r="J121" s="162"/>
      <c r="L121" s="42" t="s">
        <v>171</v>
      </c>
      <c r="M121" s="20"/>
      <c r="N121" s="20"/>
      <c r="O121" s="23"/>
      <c r="P121" s="6"/>
      <c r="Q121" s="58">
        <f>ROUND('DRIs DATA'!AH26/'DRIs DATA'!AE26*100,2)</f>
        <v>100</v>
      </c>
      <c r="R121" s="161" t="s">
        <v>166</v>
      </c>
      <c r="S121" s="161"/>
      <c r="T121" s="162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0" t="s">
        <v>174</v>
      </c>
      <c r="C123" s="141"/>
      <c r="D123" s="141"/>
      <c r="E123" s="141"/>
      <c r="F123" s="141"/>
      <c r="G123" s="141"/>
      <c r="H123" s="141"/>
      <c r="I123" s="141"/>
      <c r="J123" s="142"/>
      <c r="L123" s="140" t="s">
        <v>269</v>
      </c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8" customHeight="1" x14ac:dyDescent="0.3">
      <c r="B127" s="140"/>
      <c r="C127" s="141"/>
      <c r="D127" s="141"/>
      <c r="E127" s="141"/>
      <c r="F127" s="141"/>
      <c r="G127" s="141"/>
      <c r="H127" s="141"/>
      <c r="I127" s="141"/>
      <c r="J127" s="142"/>
      <c r="L127" s="140"/>
      <c r="M127" s="141"/>
      <c r="N127" s="141"/>
      <c r="O127" s="141"/>
      <c r="P127" s="141"/>
      <c r="Q127" s="141"/>
      <c r="R127" s="141"/>
      <c r="S127" s="141"/>
      <c r="T127" s="142"/>
    </row>
    <row r="128" spans="2:20" ht="17.25" thickBot="1" x14ac:dyDescent="0.35">
      <c r="B128" s="143"/>
      <c r="C128" s="144"/>
      <c r="D128" s="144"/>
      <c r="E128" s="144"/>
      <c r="F128" s="144"/>
      <c r="G128" s="144"/>
      <c r="H128" s="144"/>
      <c r="I128" s="144"/>
      <c r="J128" s="145"/>
      <c r="L128" s="143"/>
      <c r="M128" s="144"/>
      <c r="N128" s="144"/>
      <c r="O128" s="144"/>
      <c r="P128" s="144"/>
      <c r="Q128" s="144"/>
      <c r="R128" s="144"/>
      <c r="S128" s="144"/>
      <c r="T128" s="14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4" t="s">
        <v>262</v>
      </c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6"/>
      <c r="N130" s="57"/>
      <c r="O130" s="134" t="s">
        <v>263</v>
      </c>
      <c r="P130" s="135"/>
      <c r="Q130" s="135"/>
      <c r="R130" s="135"/>
      <c r="S130" s="135"/>
      <c r="T130" s="136"/>
    </row>
    <row r="131" spans="2:21" ht="18" customHeight="1" thickBot="1" x14ac:dyDescent="0.35">
      <c r="B131" s="137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9"/>
      <c r="N131" s="57"/>
      <c r="O131" s="137"/>
      <c r="P131" s="138"/>
      <c r="Q131" s="138"/>
      <c r="R131" s="138"/>
      <c r="S131" s="138"/>
      <c r="T131" s="13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4" t="s">
        <v>194</v>
      </c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6"/>
    </row>
    <row r="156" spans="2:21" ht="18" customHeight="1" thickBot="1" x14ac:dyDescent="0.35">
      <c r="B156" s="137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1" t="s">
        <v>177</v>
      </c>
      <c r="C158" s="101"/>
      <c r="D158" s="101"/>
      <c r="E158" s="6"/>
      <c r="F158" s="6"/>
      <c r="G158" s="6"/>
      <c r="H158" s="6"/>
      <c r="I158" s="6"/>
      <c r="L158" s="101" t="s">
        <v>178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5" t="s">
        <v>266</v>
      </c>
      <c r="C171" s="116"/>
      <c r="D171" s="116"/>
      <c r="E171" s="116"/>
      <c r="F171" s="116"/>
      <c r="G171" s="116"/>
      <c r="H171" s="116"/>
      <c r="I171" s="116"/>
      <c r="J171" s="117"/>
      <c r="L171" s="115" t="s">
        <v>176</v>
      </c>
      <c r="M171" s="116"/>
      <c r="N171" s="116"/>
      <c r="O171" s="116"/>
      <c r="P171" s="116"/>
      <c r="Q171" s="116"/>
      <c r="R171" s="116"/>
      <c r="S171" s="117"/>
    </row>
    <row r="172" spans="2:19" ht="18" customHeight="1" x14ac:dyDescent="0.3">
      <c r="B172" s="42" t="s">
        <v>171</v>
      </c>
      <c r="C172" s="20"/>
      <c r="D172" s="20"/>
      <c r="E172" s="6"/>
      <c r="F172" s="159">
        <f>ROUND('DRIs DATA'!F36/'DRIs DATA'!C36*100,2)</f>
        <v>60.86</v>
      </c>
      <c r="G172" s="15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186.31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0" t="s">
        <v>185</v>
      </c>
      <c r="C174" s="141"/>
      <c r="D174" s="141"/>
      <c r="E174" s="141"/>
      <c r="F174" s="141"/>
      <c r="G174" s="141"/>
      <c r="H174" s="141"/>
      <c r="I174" s="141"/>
      <c r="J174" s="142"/>
      <c r="L174" s="140" t="s">
        <v>187</v>
      </c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x14ac:dyDescent="0.3">
      <c r="B179" s="140"/>
      <c r="C179" s="141"/>
      <c r="D179" s="141"/>
      <c r="E179" s="141"/>
      <c r="F179" s="141"/>
      <c r="G179" s="141"/>
      <c r="H179" s="141"/>
      <c r="I179" s="141"/>
      <c r="J179" s="142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thickBot="1" x14ac:dyDescent="0.35">
      <c r="B180" s="143"/>
      <c r="C180" s="144"/>
      <c r="D180" s="144"/>
      <c r="E180" s="144"/>
      <c r="F180" s="144"/>
      <c r="G180" s="144"/>
      <c r="H180" s="144"/>
      <c r="I180" s="144"/>
      <c r="J180" s="145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0"/>
      <c r="M181" s="141"/>
      <c r="N181" s="141"/>
      <c r="O181" s="141"/>
      <c r="P181" s="141"/>
      <c r="Q181" s="141"/>
      <c r="R181" s="141"/>
      <c r="S181" s="142"/>
    </row>
    <row r="182" spans="2:19" ht="18" customHeight="1" thickBot="1" x14ac:dyDescent="0.35">
      <c r="L182" s="143"/>
      <c r="M182" s="144"/>
      <c r="N182" s="144"/>
      <c r="O182" s="144"/>
      <c r="P182" s="144"/>
      <c r="Q182" s="144"/>
      <c r="R182" s="144"/>
      <c r="S182" s="145"/>
    </row>
    <row r="183" spans="2:19" ht="18" customHeight="1" x14ac:dyDescent="0.3">
      <c r="B183" s="101" t="s">
        <v>179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5" t="s">
        <v>267</v>
      </c>
      <c r="C196" s="116"/>
      <c r="D196" s="116"/>
      <c r="E196" s="116"/>
      <c r="F196" s="116"/>
      <c r="G196" s="116"/>
      <c r="H196" s="116"/>
      <c r="I196" s="116"/>
      <c r="J196" s="117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9">
        <f>ROUND('DRIs DATA'!F46/'DRIs DATA'!C46*100,2)</f>
        <v>97</v>
      </c>
      <c r="G197" s="15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0" t="s">
        <v>186</v>
      </c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x14ac:dyDescent="0.3">
      <c r="B203" s="140"/>
      <c r="C203" s="141"/>
      <c r="D203" s="141"/>
      <c r="E203" s="141"/>
      <c r="F203" s="141"/>
      <c r="G203" s="141"/>
      <c r="H203" s="141"/>
      <c r="I203" s="141"/>
      <c r="J203" s="142"/>
      <c r="S203" s="6"/>
    </row>
    <row r="204" spans="2:20" ht="18" customHeight="1" thickBot="1" x14ac:dyDescent="0.35">
      <c r="B204" s="143"/>
      <c r="C204" s="144"/>
      <c r="D204" s="144"/>
      <c r="E204" s="144"/>
      <c r="F204" s="144"/>
      <c r="G204" s="144"/>
      <c r="H204" s="144"/>
      <c r="I204" s="144"/>
      <c r="J204" s="145"/>
      <c r="S204" s="6"/>
    </row>
    <row r="205" spans="2:20" ht="18" customHeight="1" thickBot="1" x14ac:dyDescent="0.35">
      <c r="K205" s="10"/>
    </row>
    <row r="206" spans="2:20" ht="18" customHeight="1" x14ac:dyDescent="0.3">
      <c r="B206" s="134" t="s">
        <v>195</v>
      </c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6"/>
    </row>
    <row r="207" spans="2:20" ht="18" customHeight="1" thickBot="1" x14ac:dyDescent="0.35">
      <c r="B207" s="137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0" t="s">
        <v>188</v>
      </c>
      <c r="C209" s="160"/>
      <c r="D209" s="160"/>
      <c r="E209" s="160"/>
      <c r="F209" s="160"/>
      <c r="G209" s="160"/>
      <c r="H209" s="16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6" t="s">
        <v>190</v>
      </c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2020-07-21T04:37:36Z</cp:lastPrinted>
  <dcterms:created xsi:type="dcterms:W3CDTF">2015-06-13T08:19:18Z</dcterms:created>
  <dcterms:modified xsi:type="dcterms:W3CDTF">2020-07-21T04:38:57Z</dcterms:modified>
</cp:coreProperties>
</file>