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9200" windowHeight="1155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<sst xmlns="http://schemas.openxmlformats.org/spreadsheetml/2006/main" count="692" uniqueCount="337">
  <si>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</si>
  <si>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</si>
  <si>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</si>
  <si>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</si>
  <si>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</si>
  <si>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</si>
  <si>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</si>
  <si>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</si>
  <si>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</si>
  <si>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</si>
  <si>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</si>
  <si>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</si>
  <si>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</si>
  <si>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</si>
  <si>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</si>
  <si>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</si>
  <si>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</si>
  <si>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</si>
  <si>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</si>
  <si>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</si>
  <si>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</si>
  <si>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</si>
  <si>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</si>
  <si>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</si>
  <si>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</si>
  <si>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</si>
  <si>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</si>
  <si>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</si>
  <si>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</si>
  <si>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</si>
  <si>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</si>
  <si>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</si>
  <si>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</si>
  <si>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</si>
  <si>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</si>
  <si>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</si>
  <si>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</si>
  <si>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</si>
  <si>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</si>
  <si>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</si>
  <si>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</si>
  <si>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</si>
  <si>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</si>
  <si>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</si>
  <si>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</si>
  <si>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</si>
  <si>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</si>
  <si>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</si>
  <si>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</si>
  <si>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</si>
  <si>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</si>
  <si>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</si>
  <si>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</si>
  <si>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</si>
  <si>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</si>
  <si>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</si>
  <si>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</si>
  <si>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</si>
  <si>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</si>
  <si>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</si>
  <si>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</si>
  <si>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</si>
  <si>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</si>
  <si>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</si>
  <si>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</si>
  <si>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</si>
  <si>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</si>
  <si>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</si>
  <si>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</si>
  <si>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</si>
  <si>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</si>
  <si>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</si>
  <si>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</si>
  <si>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</si>
  <si>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</si>
  <si>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</si>
  <si>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</si>
  <si>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</si>
  <si>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</si>
  <si>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</si>
  <si>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</si>
  <si>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</si>
  <si>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</si>
  <si>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</si>
  <si>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</si>
  <si>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</si>
  <si>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</si>
  <si>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</si>
  <si>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</si>
  <si>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</si>
  <si>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</si>
  <si>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</si>
  <si>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</si>
  <si>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</si>
  <si>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</si>
  <si>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</si>
  <si>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</si>
  <si>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</si>
  <si>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</si>
  <si>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</si>
  <si>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</si>
  <si>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</si>
  <si>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</si>
  <si>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</si>
  <si>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</si>
  <si>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</si>
  <si>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</si>
  <si>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</si>
  <si>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</si>
  <si>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</si>
  <si>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</si>
  <si>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</si>
  <si>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</si>
  <si>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</si>
  <si>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</si>
  <si>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</si>
  <si>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</si>
  <si>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</si>
  <si>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</si>
  <si>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</si>
  <si>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</si>
  <si>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</si>
  <si>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</si>
  <si>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</si>
  <si>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</si>
  <si>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</si>
  <si>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</si>
  <si>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</si>
  <si>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</si>
  <si>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</si>
  <si>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</si>
  <si>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</si>
  <si>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</si>
  <si>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</si>
  <si>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</si>
  <si>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</si>
  <si>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</si>
  <si>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</si>
  <si>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</si>
  <si>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</si>
  <si>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</si>
  <si>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</si>
  <si>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</si>
  <si>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</si>
  <si>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</si>
  <si>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</si>
  <si>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</si>
  <si>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</si>
  <si>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</si>
  <si>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</si>
  <si>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</si>
  <si>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</si>
  <si>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</si>
  <si>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</si>
  <si>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</si>
  <si>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</si>
  <si>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</si>
  <si>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</si>
  <si>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</si>
  <si>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</si>
  <si>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</si>
  <si>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</si>
  <si>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</si>
  <si>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</si>
  <si>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</si>
  <si>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</si>
  <si>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</si>
  <si>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</si>
  <si>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</si>
  <si>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</si>
  <si>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</si>
  <si>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</si>
  <si>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</si>
  <si>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</si>
  <si>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</si>
  <si>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</si>
  <si>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</si>
  <si>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</si>
  <si>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</si>
  <si>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</si>
  <si>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</si>
  <si>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</si>
  <si>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</si>
  <si>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</si>
  <si>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</si>
  <si>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</si>
  <si>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</si>
  <si>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</si>
  <si>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</si>
  <si>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</si>
  <si>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</si>
  <si>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</si>
  <si>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</si>
  <si>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</si>
  <si>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</si>
  <si>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</si>
  <si>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</si>
  <si>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</si>
  <si>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</si>
  <si>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</si>
  <si>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</si>
  <si>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</si>
  <si>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</si>
  <si>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</si>
  <si>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</si>
  <si>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</si>
  <si>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</si>
  <si>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</si>
  <si>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</si>
  <si>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</si>
  <si>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</si>
  <si>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</si>
  <si>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</si>
  <si>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</si>
  <si>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</si>
  <si>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</si>
  <si>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</si>
  <si>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</si>
  <si>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</si>
  <si>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</si>
  <si>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</si>
  <si>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</si>
  <si>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</si>
  <si>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</si>
  <si>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</si>
  <si>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</si>
  <si>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</si>
  <si>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</si>
  <si>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</si>
  <si>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</si>
  <si>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</si>
  <si>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</si>
  <si>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</si>
  <si>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</si>
  <si>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</si>
  <si>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</si>
  <si>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</si>
  <si>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</si>
  <si>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</si>
  <si>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</si>
  <si>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</si>
  <si>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</si>
  <si>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</si>
  <si>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</si>
  <si>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</si>
  <si>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</si>
  <si>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</si>
  <si>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</si>
  <si>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</si>
  <si>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</si>
  <si>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</si>
  <si>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</si>
  <si>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</si>
  <si>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</si>
  <si>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</si>
  <si>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</si>
  <si>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</si>
  <si>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</si>
  <si>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</si>
  <si>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</si>
  <si>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</si>
  <si>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</si>
  <si>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</si>
  <si>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</si>
  <si>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</si>
  <si>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</si>
  <si>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</si>
  <si>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</si>
  <si>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</si>
  <si>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</si>
  <si>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</si>
  <si>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</si>
  <si>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</si>
  <si>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</si>
  <si>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</si>
  <si>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</si>
  <si>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</si>
  <si>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</si>
  <si>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(설문지 : FFQ 95문항 설문지, 사용자 : 김인규, ID : H1900293)</t>
  </si>
  <si>
    <t>출력시각</t>
    <phoneticPr fontId="1" type="noConversion"/>
  </si>
  <si>
    <t>2020년 07월 17일 16:10:34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</si>
  <si>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</si>
  <si>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</si>
  <si>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</si>
  <si>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</si>
  <si>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</si>
  <si>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</si>
  <si>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</si>
  <si>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</si>
  <si>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</si>
  <si>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</si>
  <si>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</si>
  <si>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</si>
  <si>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</si>
  <si>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</si>
  <si>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</si>
  <si>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</si>
  <si>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</si>
  <si>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</si>
  <si>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</si>
  <si>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</si>
  <si>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</si>
  <si>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</si>
  <si>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</si>
  <si>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</si>
  <si>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</si>
  <si>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</si>
  <si>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</si>
  <si>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</si>
  <si>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</si>
  <si>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</si>
  <si>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</si>
  <si>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</si>
  <si>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</si>
  <si>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</si>
  <si>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</si>
  <si>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</si>
  <si>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</si>
  <si>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</si>
  <si>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</si>
  <si>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</si>
  <si>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</si>
  <si>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</si>
  <si>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</si>
  <si>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</si>
  <si>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</si>
  <si>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</si>
  <si>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</si>
  <si>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</si>
  <si>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</si>
  <si>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</si>
  <si>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</si>
  <si>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</si>
  <si>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</si>
  <si>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</si>
  <si>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H1900293</t>
  </si>
  <si>
    <t>김인규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</si>
</sst>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113.50696600000001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203640"/>
        <c:axId val="654209520"/>
      </c:barChart>
      <c:catAx>
        <c:axId val="654203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209520"/>
        <c:crosses val="autoZero"/>
        <c:auto val="1"/>
        <c:lblAlgn val="ctr"/>
        <c:lblOffset val="100"/>
        <c:noMultiLvlLbl val="0"/>
      </c:catAx>
      <c:valAx>
        <c:axId val="654209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203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4.0796466000000002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219712"/>
        <c:axId val="654224024"/>
      </c:barChart>
      <c:catAx>
        <c:axId val="654219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224024"/>
        <c:crosses val="autoZero"/>
        <c:auto val="1"/>
        <c:lblAlgn val="ctr"/>
        <c:lblOffset val="100"/>
        <c:noMultiLvlLbl val="0"/>
      </c:catAx>
      <c:valAx>
        <c:axId val="654224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219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4.1902866000000003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218536"/>
        <c:axId val="654220496"/>
      </c:barChart>
      <c:catAx>
        <c:axId val="654218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220496"/>
        <c:crosses val="autoZero"/>
        <c:auto val="1"/>
        <c:lblAlgn val="ctr"/>
        <c:lblOffset val="100"/>
        <c:noMultiLvlLbl val="0"/>
      </c:catAx>
      <c:valAx>
        <c:axId val="654220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218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1708.383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203248"/>
        <c:axId val="654216184"/>
      </c:barChart>
      <c:catAx>
        <c:axId val="654203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216184"/>
        <c:crosses val="autoZero"/>
        <c:auto val="1"/>
        <c:lblAlgn val="ctr"/>
        <c:lblOffset val="100"/>
        <c:noMultiLvlLbl val="0"/>
      </c:catAx>
      <c:valAx>
        <c:axId val="654216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203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3965.7851999999998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216968"/>
        <c:axId val="654223632"/>
      </c:barChart>
      <c:catAx>
        <c:axId val="654216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223632"/>
        <c:crosses val="autoZero"/>
        <c:auto val="1"/>
        <c:lblAlgn val="ctr"/>
        <c:lblOffset val="100"/>
        <c:noMultiLvlLbl val="0"/>
      </c:catAx>
      <c:valAx>
        <c:axId val="65422363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216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228.56303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224416"/>
        <c:axId val="654218928"/>
      </c:barChart>
      <c:catAx>
        <c:axId val="654224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218928"/>
        <c:crosses val="autoZero"/>
        <c:auto val="1"/>
        <c:lblAlgn val="ctr"/>
        <c:lblOffset val="100"/>
        <c:noMultiLvlLbl val="0"/>
      </c:catAx>
      <c:valAx>
        <c:axId val="654218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224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201.51394999999999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220888"/>
        <c:axId val="654221672"/>
      </c:barChart>
      <c:catAx>
        <c:axId val="654220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221672"/>
        <c:crosses val="autoZero"/>
        <c:auto val="1"/>
        <c:lblAlgn val="ctr"/>
        <c:lblOffset val="100"/>
        <c:noMultiLvlLbl val="0"/>
      </c:catAx>
      <c:valAx>
        <c:axId val="654221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220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14.4390135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223240"/>
        <c:axId val="654224808"/>
      </c:barChart>
      <c:catAx>
        <c:axId val="654223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224808"/>
        <c:crosses val="autoZero"/>
        <c:auto val="1"/>
        <c:lblAlgn val="ctr"/>
        <c:lblOffset val="100"/>
        <c:noMultiLvlLbl val="0"/>
      </c:catAx>
      <c:valAx>
        <c:axId val="6542248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223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1049.3259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222456"/>
        <c:axId val="654222848"/>
      </c:barChart>
      <c:catAx>
        <c:axId val="654222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222848"/>
        <c:crosses val="autoZero"/>
        <c:auto val="1"/>
        <c:lblAlgn val="ctr"/>
        <c:lblOffset val="100"/>
        <c:noMultiLvlLbl val="0"/>
      </c:catAx>
      <c:valAx>
        <c:axId val="65422284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222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3.4820403999999999E-2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215400"/>
        <c:axId val="654233040"/>
      </c:barChart>
      <c:catAx>
        <c:axId val="654215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233040"/>
        <c:crosses val="autoZero"/>
        <c:auto val="1"/>
        <c:lblAlgn val="ctr"/>
        <c:lblOffset val="100"/>
        <c:noMultiLvlLbl val="0"/>
      </c:catAx>
      <c:valAx>
        <c:axId val="654233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215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2.7675168999999999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227160"/>
        <c:axId val="654230296"/>
      </c:barChart>
      <c:catAx>
        <c:axId val="654227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230296"/>
        <c:crosses val="autoZero"/>
        <c:auto val="1"/>
        <c:lblAlgn val="ctr"/>
        <c:lblOffset val="100"/>
        <c:noMultiLvlLbl val="0"/>
      </c:catAx>
      <c:valAx>
        <c:axId val="6542302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227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30.958672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209912"/>
        <c:axId val="654210304"/>
      </c:barChart>
      <c:catAx>
        <c:axId val="654209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210304"/>
        <c:crosses val="autoZero"/>
        <c:auto val="1"/>
        <c:lblAlgn val="ctr"/>
        <c:lblOffset val="100"/>
        <c:noMultiLvlLbl val="0"/>
      </c:catAx>
      <c:valAx>
        <c:axId val="6542103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209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159.19910999999999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229120"/>
        <c:axId val="654231864"/>
      </c:barChart>
      <c:catAx>
        <c:axId val="654229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231864"/>
        <c:crosses val="autoZero"/>
        <c:auto val="1"/>
        <c:lblAlgn val="ctr"/>
        <c:lblOffset val="100"/>
        <c:noMultiLvlLbl val="0"/>
      </c:catAx>
      <c:valAx>
        <c:axId val="654231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229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129.96193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229512"/>
        <c:axId val="654232648"/>
      </c:barChart>
      <c:catAx>
        <c:axId val="654229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232648"/>
        <c:crosses val="autoZero"/>
        <c:auto val="1"/>
        <c:lblAlgn val="ctr"/>
        <c:lblOffset val="100"/>
        <c:noMultiLvlLbl val="0"/>
      </c:catAx>
      <c:valAx>
        <c:axId val="654232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229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7.9969999999999999</c:v>
                </c:pt>
                <c:pt idx="1">
                  <c:v>10.209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54230688"/>
        <c:axId val="654225984"/>
      </c:barChart>
      <c:catAx>
        <c:axId val="654230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225984"/>
        <c:crosses val="autoZero"/>
        <c:auto val="1"/>
        <c:lblAlgn val="ctr"/>
        <c:lblOffset val="100"/>
        <c:noMultiLvlLbl val="0"/>
      </c:catAx>
      <c:valAx>
        <c:axId val="654225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230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33.405247000000003</c:v>
                </c:pt>
                <c:pt idx="1">
                  <c:v>41.594456000000001</c:v>
                </c:pt>
                <c:pt idx="2">
                  <c:v>27.28612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626.99069999999995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231472"/>
        <c:axId val="654226768"/>
      </c:barChart>
      <c:catAx>
        <c:axId val="654231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226768"/>
        <c:crosses val="autoZero"/>
        <c:auto val="1"/>
        <c:lblAlgn val="ctr"/>
        <c:lblOffset val="100"/>
        <c:noMultiLvlLbl val="0"/>
      </c:catAx>
      <c:valAx>
        <c:axId val="6542267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231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26.376282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599104"/>
        <c:axId val="655599496"/>
      </c:barChart>
      <c:catAx>
        <c:axId val="655599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599496"/>
        <c:crosses val="autoZero"/>
        <c:auto val="1"/>
        <c:lblAlgn val="ctr"/>
        <c:lblOffset val="100"/>
        <c:noMultiLvlLbl val="0"/>
      </c:catAx>
      <c:valAx>
        <c:axId val="655599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599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58.454000000000001</c:v>
                </c:pt>
                <c:pt idx="1">
                  <c:v>15.000999999999999</c:v>
                </c:pt>
                <c:pt idx="2">
                  <c:v>26.545000000000002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55609296"/>
        <c:axId val="655608512"/>
      </c:barChart>
      <c:catAx>
        <c:axId val="655609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608512"/>
        <c:crosses val="autoZero"/>
        <c:auto val="1"/>
        <c:lblAlgn val="ctr"/>
        <c:lblOffset val="100"/>
        <c:noMultiLvlLbl val="0"/>
      </c:catAx>
      <c:valAx>
        <c:axId val="655608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609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2464.0693000000001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601848"/>
        <c:axId val="655607336"/>
      </c:barChart>
      <c:catAx>
        <c:axId val="655601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607336"/>
        <c:crosses val="autoZero"/>
        <c:auto val="1"/>
        <c:lblAlgn val="ctr"/>
        <c:lblOffset val="100"/>
        <c:noMultiLvlLbl val="0"/>
      </c:catAx>
      <c:valAx>
        <c:axId val="6556073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601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187.00002000000001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607728"/>
        <c:axId val="655608120"/>
      </c:barChart>
      <c:catAx>
        <c:axId val="655607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608120"/>
        <c:crosses val="autoZero"/>
        <c:auto val="1"/>
        <c:lblAlgn val="ctr"/>
        <c:lblOffset val="100"/>
        <c:noMultiLvlLbl val="0"/>
      </c:catAx>
      <c:valAx>
        <c:axId val="655608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607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743.71010000000001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605768"/>
        <c:axId val="655604200"/>
      </c:barChart>
      <c:catAx>
        <c:axId val="655605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604200"/>
        <c:crosses val="autoZero"/>
        <c:auto val="1"/>
        <c:lblAlgn val="ctr"/>
        <c:lblOffset val="100"/>
        <c:noMultiLvlLbl val="0"/>
      </c:catAx>
      <c:valAx>
        <c:axId val="655604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605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14.788186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210696"/>
        <c:axId val="654211480"/>
      </c:barChart>
      <c:catAx>
        <c:axId val="654210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211480"/>
        <c:crosses val="autoZero"/>
        <c:auto val="1"/>
        <c:lblAlgn val="ctr"/>
        <c:lblOffset val="100"/>
        <c:noMultiLvlLbl val="0"/>
      </c:catAx>
      <c:valAx>
        <c:axId val="654211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210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5303.59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605376"/>
        <c:axId val="655603808"/>
      </c:barChart>
      <c:catAx>
        <c:axId val="655605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603808"/>
        <c:crosses val="autoZero"/>
        <c:auto val="1"/>
        <c:lblAlgn val="ctr"/>
        <c:lblOffset val="100"/>
        <c:noMultiLvlLbl val="0"/>
      </c:catAx>
      <c:valAx>
        <c:axId val="655603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605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18.895395000000001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602632"/>
        <c:axId val="655600280"/>
      </c:barChart>
      <c:catAx>
        <c:axId val="655602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600280"/>
        <c:crosses val="autoZero"/>
        <c:auto val="1"/>
        <c:lblAlgn val="ctr"/>
        <c:lblOffset val="100"/>
        <c:noMultiLvlLbl val="0"/>
      </c:catAx>
      <c:valAx>
        <c:axId val="655600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602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4.5734434000000004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604984"/>
        <c:axId val="655603024"/>
      </c:barChart>
      <c:catAx>
        <c:axId val="655604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603024"/>
        <c:crosses val="autoZero"/>
        <c:auto val="1"/>
        <c:lblAlgn val="ctr"/>
        <c:lblOffset val="100"/>
        <c:noMultiLvlLbl val="0"/>
      </c:catAx>
      <c:valAx>
        <c:axId val="655603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604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329.62554999999998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212656"/>
        <c:axId val="654211872"/>
      </c:barChart>
      <c:catAx>
        <c:axId val="654212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211872"/>
        <c:crosses val="autoZero"/>
        <c:auto val="1"/>
        <c:lblAlgn val="ctr"/>
        <c:lblOffset val="100"/>
        <c:noMultiLvlLbl val="0"/>
      </c:catAx>
      <c:valAx>
        <c:axId val="654211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212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2.360973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205600"/>
        <c:axId val="654213048"/>
      </c:barChart>
      <c:catAx>
        <c:axId val="654205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213048"/>
        <c:crosses val="autoZero"/>
        <c:auto val="1"/>
        <c:lblAlgn val="ctr"/>
        <c:lblOffset val="100"/>
        <c:noMultiLvlLbl val="0"/>
      </c:catAx>
      <c:valAx>
        <c:axId val="6542130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205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26.903960999999999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201288"/>
        <c:axId val="654201680"/>
      </c:barChart>
      <c:catAx>
        <c:axId val="654201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201680"/>
        <c:crosses val="autoZero"/>
        <c:auto val="1"/>
        <c:lblAlgn val="ctr"/>
        <c:lblOffset val="100"/>
        <c:noMultiLvlLbl val="0"/>
      </c:catAx>
      <c:valAx>
        <c:axId val="654201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201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4.5734434000000004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205992"/>
        <c:axId val="654206776"/>
      </c:barChart>
      <c:catAx>
        <c:axId val="654205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206776"/>
        <c:crosses val="autoZero"/>
        <c:auto val="1"/>
        <c:lblAlgn val="ctr"/>
        <c:lblOffset val="100"/>
        <c:noMultiLvlLbl val="0"/>
      </c:catAx>
      <c:valAx>
        <c:axId val="654206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205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700.68633999999997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202856"/>
        <c:axId val="654207168"/>
      </c:barChart>
      <c:catAx>
        <c:axId val="654202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207168"/>
        <c:crosses val="autoZero"/>
        <c:auto val="1"/>
        <c:lblAlgn val="ctr"/>
        <c:lblOffset val="100"/>
        <c:noMultiLvlLbl val="0"/>
      </c:catAx>
      <c:valAx>
        <c:axId val="654207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202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18.017645000000002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220104"/>
        <c:axId val="654214224"/>
      </c:barChart>
      <c:catAx>
        <c:axId val="654220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214224"/>
        <c:crosses val="autoZero"/>
        <c:auto val="1"/>
        <c:lblAlgn val="ctr"/>
        <c:lblOffset val="100"/>
        <c:noMultiLvlLbl val="0"/>
      </c:catAx>
      <c:valAx>
        <c:axId val="654214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220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김인규, ID : H1900293)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07월 17일 16:10:34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2464.0693000000001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113.50696600000001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30.958672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58.454000000000001</v>
      </c>
      <c r="G8" s="59">
        <f>'DRIs DATA 입력'!G8</f>
        <v>15.000999999999999</v>
      </c>
      <c r="H8" s="59">
        <f>'DRIs DATA 입력'!H8</f>
        <v>26.545000000000002</v>
      </c>
      <c r="I8" s="46"/>
      <c r="J8" s="59" t="s">
        <v>216</v>
      </c>
      <c r="K8" s="59">
        <f>'DRIs DATA 입력'!K8</f>
        <v>7.9969999999999999</v>
      </c>
      <c r="L8" s="59">
        <f>'DRIs DATA 입력'!L8</f>
        <v>10.209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626.99069999999995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26.376282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14.788186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329.62554999999998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187.00002000000001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2.2693598000000001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2.360973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26.903960999999999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4.5734434000000004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700.68633999999997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18.017645000000002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4.0796466000000002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4.1902866000000003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743.71010000000001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1708.383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5303.59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3965.7851999999998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228.56303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201.51394999999999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18.895395000000001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14.4390135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1049.3259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3.4820403999999999E-2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2.7675168999999999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159.19910999999999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129.96193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20" sqref="I20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277</v>
      </c>
      <c r="B1" s="61" t="s">
        <v>278</v>
      </c>
      <c r="G1" s="62" t="s">
        <v>279</v>
      </c>
      <c r="H1" s="61" t="s">
        <v>280</v>
      </c>
    </row>
    <row r="3" spans="1:27" x14ac:dyDescent="0.3">
      <c r="A3" s="68" t="s">
        <v>281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282</v>
      </c>
      <c r="B4" s="67"/>
      <c r="C4" s="67"/>
      <c r="E4" s="69" t="s">
        <v>283</v>
      </c>
      <c r="F4" s="70"/>
      <c r="G4" s="70"/>
      <c r="H4" s="71"/>
      <c r="J4" s="69" t="s">
        <v>284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285</v>
      </c>
      <c r="V4" s="67"/>
      <c r="W4" s="67"/>
      <c r="X4" s="67"/>
      <c r="Y4" s="67"/>
      <c r="Z4" s="67"/>
    </row>
    <row r="5" spans="1:27" x14ac:dyDescent="0.3">
      <c r="A5" s="65"/>
      <c r="B5" s="65" t="s">
        <v>286</v>
      </c>
      <c r="C5" s="65" t="s">
        <v>287</v>
      </c>
      <c r="E5" s="65"/>
      <c r="F5" s="65" t="s">
        <v>50</v>
      </c>
      <c r="G5" s="65" t="s">
        <v>288</v>
      </c>
      <c r="H5" s="65" t="s">
        <v>46</v>
      </c>
      <c r="J5" s="65"/>
      <c r="K5" s="65" t="s">
        <v>289</v>
      </c>
      <c r="L5" s="65" t="s">
        <v>290</v>
      </c>
      <c r="N5" s="65"/>
      <c r="O5" s="65" t="s">
        <v>291</v>
      </c>
      <c r="P5" s="65" t="s">
        <v>292</v>
      </c>
      <c r="Q5" s="65" t="s">
        <v>293</v>
      </c>
      <c r="R5" s="65" t="s">
        <v>294</v>
      </c>
      <c r="S5" s="65" t="s">
        <v>287</v>
      </c>
      <c r="U5" s="65"/>
      <c r="V5" s="65" t="s">
        <v>291</v>
      </c>
      <c r="W5" s="65" t="s">
        <v>292</v>
      </c>
      <c r="X5" s="65" t="s">
        <v>293</v>
      </c>
      <c r="Y5" s="65" t="s">
        <v>294</v>
      </c>
      <c r="Z5" s="65" t="s">
        <v>287</v>
      </c>
    </row>
    <row r="6" spans="1:27" x14ac:dyDescent="0.3">
      <c r="A6" s="65" t="s">
        <v>282</v>
      </c>
      <c r="B6" s="65">
        <v>2200</v>
      </c>
      <c r="C6" s="65">
        <v>2464.0693000000001</v>
      </c>
      <c r="E6" s="65" t="s">
        <v>295</v>
      </c>
      <c r="F6" s="65">
        <v>55</v>
      </c>
      <c r="G6" s="65">
        <v>15</v>
      </c>
      <c r="H6" s="65">
        <v>7</v>
      </c>
      <c r="J6" s="65" t="s">
        <v>295</v>
      </c>
      <c r="K6" s="65">
        <v>0.1</v>
      </c>
      <c r="L6" s="65">
        <v>4</v>
      </c>
      <c r="N6" s="65" t="s">
        <v>296</v>
      </c>
      <c r="O6" s="65">
        <v>50</v>
      </c>
      <c r="P6" s="65">
        <v>60</v>
      </c>
      <c r="Q6" s="65">
        <v>0</v>
      </c>
      <c r="R6" s="65">
        <v>0</v>
      </c>
      <c r="S6" s="65">
        <v>113.50696600000001</v>
      </c>
      <c r="U6" s="65" t="s">
        <v>297</v>
      </c>
      <c r="V6" s="65">
        <v>0</v>
      </c>
      <c r="W6" s="65">
        <v>0</v>
      </c>
      <c r="X6" s="65">
        <v>25</v>
      </c>
      <c r="Y6" s="65">
        <v>0</v>
      </c>
      <c r="Z6" s="65">
        <v>30.958672</v>
      </c>
    </row>
    <row r="7" spans="1:27" x14ac:dyDescent="0.3">
      <c r="E7" s="65" t="s">
        <v>298</v>
      </c>
      <c r="F7" s="65">
        <v>65</v>
      </c>
      <c r="G7" s="65">
        <v>30</v>
      </c>
      <c r="H7" s="65">
        <v>20</v>
      </c>
      <c r="J7" s="65" t="s">
        <v>298</v>
      </c>
      <c r="K7" s="65">
        <v>1</v>
      </c>
      <c r="L7" s="65">
        <v>10</v>
      </c>
    </row>
    <row r="8" spans="1:27" x14ac:dyDescent="0.3">
      <c r="E8" s="65" t="s">
        <v>299</v>
      </c>
      <c r="F8" s="65">
        <v>58.454000000000001</v>
      </c>
      <c r="G8" s="65">
        <v>15.000999999999999</v>
      </c>
      <c r="H8" s="65">
        <v>26.545000000000002</v>
      </c>
      <c r="J8" s="65" t="s">
        <v>299</v>
      </c>
      <c r="K8" s="65">
        <v>7.9969999999999999</v>
      </c>
      <c r="L8" s="65">
        <v>10.209</v>
      </c>
    </row>
    <row r="13" spans="1:27" x14ac:dyDescent="0.3">
      <c r="A13" s="66" t="s">
        <v>300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301</v>
      </c>
      <c r="B14" s="67"/>
      <c r="C14" s="67"/>
      <c r="D14" s="67"/>
      <c r="E14" s="67"/>
      <c r="F14" s="67"/>
      <c r="H14" s="67" t="s">
        <v>302</v>
      </c>
      <c r="I14" s="67"/>
      <c r="J14" s="67"/>
      <c r="K14" s="67"/>
      <c r="L14" s="67"/>
      <c r="M14" s="67"/>
      <c r="O14" s="67" t="s">
        <v>303</v>
      </c>
      <c r="P14" s="67"/>
      <c r="Q14" s="67"/>
      <c r="R14" s="67"/>
      <c r="S14" s="67"/>
      <c r="T14" s="67"/>
      <c r="V14" s="67" t="s">
        <v>304</v>
      </c>
      <c r="W14" s="67"/>
      <c r="X14" s="67"/>
      <c r="Y14" s="67"/>
      <c r="Z14" s="67"/>
      <c r="AA14" s="67"/>
    </row>
    <row r="15" spans="1:27" x14ac:dyDescent="0.3">
      <c r="A15" s="65"/>
      <c r="B15" s="65" t="s">
        <v>291</v>
      </c>
      <c r="C15" s="65" t="s">
        <v>292</v>
      </c>
      <c r="D15" s="65" t="s">
        <v>293</v>
      </c>
      <c r="E15" s="65" t="s">
        <v>294</v>
      </c>
      <c r="F15" s="65" t="s">
        <v>287</v>
      </c>
      <c r="H15" s="65"/>
      <c r="I15" s="65" t="s">
        <v>291</v>
      </c>
      <c r="J15" s="65" t="s">
        <v>292</v>
      </c>
      <c r="K15" s="65" t="s">
        <v>293</v>
      </c>
      <c r="L15" s="65" t="s">
        <v>294</v>
      </c>
      <c r="M15" s="65" t="s">
        <v>287</v>
      </c>
      <c r="O15" s="65"/>
      <c r="P15" s="65" t="s">
        <v>291</v>
      </c>
      <c r="Q15" s="65" t="s">
        <v>292</v>
      </c>
      <c r="R15" s="65" t="s">
        <v>293</v>
      </c>
      <c r="S15" s="65" t="s">
        <v>294</v>
      </c>
      <c r="T15" s="65" t="s">
        <v>287</v>
      </c>
      <c r="V15" s="65"/>
      <c r="W15" s="65" t="s">
        <v>291</v>
      </c>
      <c r="X15" s="65" t="s">
        <v>292</v>
      </c>
      <c r="Y15" s="65" t="s">
        <v>293</v>
      </c>
      <c r="Z15" s="65" t="s">
        <v>294</v>
      </c>
      <c r="AA15" s="65" t="s">
        <v>287</v>
      </c>
    </row>
    <row r="16" spans="1:27" x14ac:dyDescent="0.3">
      <c r="A16" s="65" t="s">
        <v>305</v>
      </c>
      <c r="B16" s="65">
        <v>530</v>
      </c>
      <c r="C16" s="65">
        <v>750</v>
      </c>
      <c r="D16" s="65">
        <v>0</v>
      </c>
      <c r="E16" s="65">
        <v>3000</v>
      </c>
      <c r="F16" s="65">
        <v>626.99069999999995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26.376282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14.788186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329.62554999999998</v>
      </c>
    </row>
    <row r="23" spans="1:62" x14ac:dyDescent="0.3">
      <c r="A23" s="66" t="s">
        <v>306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307</v>
      </c>
      <c r="B24" s="67"/>
      <c r="C24" s="67"/>
      <c r="D24" s="67"/>
      <c r="E24" s="67"/>
      <c r="F24" s="67"/>
      <c r="H24" s="67" t="s">
        <v>308</v>
      </c>
      <c r="I24" s="67"/>
      <c r="J24" s="67"/>
      <c r="K24" s="67"/>
      <c r="L24" s="67"/>
      <c r="M24" s="67"/>
      <c r="O24" s="67" t="s">
        <v>309</v>
      </c>
      <c r="P24" s="67"/>
      <c r="Q24" s="67"/>
      <c r="R24" s="67"/>
      <c r="S24" s="67"/>
      <c r="T24" s="67"/>
      <c r="V24" s="67" t="s">
        <v>310</v>
      </c>
      <c r="W24" s="67"/>
      <c r="X24" s="67"/>
      <c r="Y24" s="67"/>
      <c r="Z24" s="67"/>
      <c r="AA24" s="67"/>
      <c r="AC24" s="67" t="s">
        <v>311</v>
      </c>
      <c r="AD24" s="67"/>
      <c r="AE24" s="67"/>
      <c r="AF24" s="67"/>
      <c r="AG24" s="67"/>
      <c r="AH24" s="67"/>
      <c r="AJ24" s="67" t="s">
        <v>312</v>
      </c>
      <c r="AK24" s="67"/>
      <c r="AL24" s="67"/>
      <c r="AM24" s="67"/>
      <c r="AN24" s="67"/>
      <c r="AO24" s="67"/>
      <c r="AQ24" s="67" t="s">
        <v>313</v>
      </c>
      <c r="AR24" s="67"/>
      <c r="AS24" s="67"/>
      <c r="AT24" s="67"/>
      <c r="AU24" s="67"/>
      <c r="AV24" s="67"/>
      <c r="AX24" s="67" t="s">
        <v>314</v>
      </c>
      <c r="AY24" s="67"/>
      <c r="AZ24" s="67"/>
      <c r="BA24" s="67"/>
      <c r="BB24" s="67"/>
      <c r="BC24" s="67"/>
      <c r="BE24" s="67" t="s">
        <v>315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291</v>
      </c>
      <c r="C25" s="65" t="s">
        <v>292</v>
      </c>
      <c r="D25" s="65" t="s">
        <v>293</v>
      </c>
      <c r="E25" s="65" t="s">
        <v>294</v>
      </c>
      <c r="F25" s="65" t="s">
        <v>287</v>
      </c>
      <c r="H25" s="65"/>
      <c r="I25" s="65" t="s">
        <v>291</v>
      </c>
      <c r="J25" s="65" t="s">
        <v>292</v>
      </c>
      <c r="K25" s="65" t="s">
        <v>293</v>
      </c>
      <c r="L25" s="65" t="s">
        <v>294</v>
      </c>
      <c r="M25" s="65" t="s">
        <v>287</v>
      </c>
      <c r="O25" s="65"/>
      <c r="P25" s="65" t="s">
        <v>291</v>
      </c>
      <c r="Q25" s="65" t="s">
        <v>292</v>
      </c>
      <c r="R25" s="65" t="s">
        <v>293</v>
      </c>
      <c r="S25" s="65" t="s">
        <v>294</v>
      </c>
      <c r="T25" s="65" t="s">
        <v>287</v>
      </c>
      <c r="V25" s="65"/>
      <c r="W25" s="65" t="s">
        <v>291</v>
      </c>
      <c r="X25" s="65" t="s">
        <v>292</v>
      </c>
      <c r="Y25" s="65" t="s">
        <v>293</v>
      </c>
      <c r="Z25" s="65" t="s">
        <v>294</v>
      </c>
      <c r="AA25" s="65" t="s">
        <v>287</v>
      </c>
      <c r="AC25" s="65"/>
      <c r="AD25" s="65" t="s">
        <v>291</v>
      </c>
      <c r="AE25" s="65" t="s">
        <v>292</v>
      </c>
      <c r="AF25" s="65" t="s">
        <v>293</v>
      </c>
      <c r="AG25" s="65" t="s">
        <v>294</v>
      </c>
      <c r="AH25" s="65" t="s">
        <v>287</v>
      </c>
      <c r="AJ25" s="65"/>
      <c r="AK25" s="65" t="s">
        <v>291</v>
      </c>
      <c r="AL25" s="65" t="s">
        <v>292</v>
      </c>
      <c r="AM25" s="65" t="s">
        <v>293</v>
      </c>
      <c r="AN25" s="65" t="s">
        <v>294</v>
      </c>
      <c r="AO25" s="65" t="s">
        <v>287</v>
      </c>
      <c r="AQ25" s="65"/>
      <c r="AR25" s="65" t="s">
        <v>291</v>
      </c>
      <c r="AS25" s="65" t="s">
        <v>292</v>
      </c>
      <c r="AT25" s="65" t="s">
        <v>293</v>
      </c>
      <c r="AU25" s="65" t="s">
        <v>294</v>
      </c>
      <c r="AV25" s="65" t="s">
        <v>287</v>
      </c>
      <c r="AX25" s="65"/>
      <c r="AY25" s="65" t="s">
        <v>291</v>
      </c>
      <c r="AZ25" s="65" t="s">
        <v>292</v>
      </c>
      <c r="BA25" s="65" t="s">
        <v>293</v>
      </c>
      <c r="BB25" s="65" t="s">
        <v>294</v>
      </c>
      <c r="BC25" s="65" t="s">
        <v>287</v>
      </c>
      <c r="BE25" s="65"/>
      <c r="BF25" s="65" t="s">
        <v>291</v>
      </c>
      <c r="BG25" s="65" t="s">
        <v>292</v>
      </c>
      <c r="BH25" s="65" t="s">
        <v>293</v>
      </c>
      <c r="BI25" s="65" t="s">
        <v>294</v>
      </c>
      <c r="BJ25" s="65" t="s">
        <v>287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187.00002000000001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2.2693598000000001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2.360973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26.903960999999999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4.5734434000000004</v>
      </c>
      <c r="AJ26" s="65" t="s">
        <v>316</v>
      </c>
      <c r="AK26" s="65">
        <v>320</v>
      </c>
      <c r="AL26" s="65">
        <v>400</v>
      </c>
      <c r="AM26" s="65">
        <v>0</v>
      </c>
      <c r="AN26" s="65">
        <v>1000</v>
      </c>
      <c r="AO26" s="65">
        <v>700.68633999999997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18.017645000000002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4.0796466000000002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4.1902866000000003</v>
      </c>
    </row>
    <row r="33" spans="1:68" x14ac:dyDescent="0.3">
      <c r="A33" s="66" t="s">
        <v>317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318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319</v>
      </c>
      <c r="W34" s="67"/>
      <c r="X34" s="67"/>
      <c r="Y34" s="67"/>
      <c r="Z34" s="67"/>
      <c r="AA34" s="67"/>
      <c r="AC34" s="67" t="s">
        <v>320</v>
      </c>
      <c r="AD34" s="67"/>
      <c r="AE34" s="67"/>
      <c r="AF34" s="67"/>
      <c r="AG34" s="67"/>
      <c r="AH34" s="67"/>
      <c r="AJ34" s="67" t="s">
        <v>321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291</v>
      </c>
      <c r="C35" s="65" t="s">
        <v>292</v>
      </c>
      <c r="D35" s="65" t="s">
        <v>293</v>
      </c>
      <c r="E35" s="65" t="s">
        <v>294</v>
      </c>
      <c r="F35" s="65" t="s">
        <v>287</v>
      </c>
      <c r="H35" s="65"/>
      <c r="I35" s="65" t="s">
        <v>291</v>
      </c>
      <c r="J35" s="65" t="s">
        <v>292</v>
      </c>
      <c r="K35" s="65" t="s">
        <v>293</v>
      </c>
      <c r="L35" s="65" t="s">
        <v>294</v>
      </c>
      <c r="M35" s="65" t="s">
        <v>287</v>
      </c>
      <c r="O35" s="65"/>
      <c r="P35" s="65" t="s">
        <v>291</v>
      </c>
      <c r="Q35" s="65" t="s">
        <v>292</v>
      </c>
      <c r="R35" s="65" t="s">
        <v>293</v>
      </c>
      <c r="S35" s="65" t="s">
        <v>294</v>
      </c>
      <c r="T35" s="65" t="s">
        <v>287</v>
      </c>
      <c r="V35" s="65"/>
      <c r="W35" s="65" t="s">
        <v>291</v>
      </c>
      <c r="X35" s="65" t="s">
        <v>292</v>
      </c>
      <c r="Y35" s="65" t="s">
        <v>293</v>
      </c>
      <c r="Z35" s="65" t="s">
        <v>294</v>
      </c>
      <c r="AA35" s="65" t="s">
        <v>287</v>
      </c>
      <c r="AC35" s="65"/>
      <c r="AD35" s="65" t="s">
        <v>291</v>
      </c>
      <c r="AE35" s="65" t="s">
        <v>292</v>
      </c>
      <c r="AF35" s="65" t="s">
        <v>293</v>
      </c>
      <c r="AG35" s="65" t="s">
        <v>294</v>
      </c>
      <c r="AH35" s="65" t="s">
        <v>287</v>
      </c>
      <c r="AJ35" s="65"/>
      <c r="AK35" s="65" t="s">
        <v>291</v>
      </c>
      <c r="AL35" s="65" t="s">
        <v>292</v>
      </c>
      <c r="AM35" s="65" t="s">
        <v>293</v>
      </c>
      <c r="AN35" s="65" t="s">
        <v>294</v>
      </c>
      <c r="AO35" s="65" t="s">
        <v>287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743.71010000000001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1708.383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5303.59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3965.7851999999998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228.56303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201.51394999999999</v>
      </c>
    </row>
    <row r="43" spans="1:68" x14ac:dyDescent="0.3">
      <c r="A43" s="66" t="s">
        <v>322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323</v>
      </c>
      <c r="B44" s="67"/>
      <c r="C44" s="67"/>
      <c r="D44" s="67"/>
      <c r="E44" s="67"/>
      <c r="F44" s="67"/>
      <c r="H44" s="67" t="s">
        <v>324</v>
      </c>
      <c r="I44" s="67"/>
      <c r="J44" s="67"/>
      <c r="K44" s="67"/>
      <c r="L44" s="67"/>
      <c r="M44" s="67"/>
      <c r="O44" s="67" t="s">
        <v>325</v>
      </c>
      <c r="P44" s="67"/>
      <c r="Q44" s="67"/>
      <c r="R44" s="67"/>
      <c r="S44" s="67"/>
      <c r="T44" s="67"/>
      <c r="V44" s="67" t="s">
        <v>326</v>
      </c>
      <c r="W44" s="67"/>
      <c r="X44" s="67"/>
      <c r="Y44" s="67"/>
      <c r="Z44" s="67"/>
      <c r="AA44" s="67"/>
      <c r="AC44" s="67" t="s">
        <v>327</v>
      </c>
      <c r="AD44" s="67"/>
      <c r="AE44" s="67"/>
      <c r="AF44" s="67"/>
      <c r="AG44" s="67"/>
      <c r="AH44" s="67"/>
      <c r="AJ44" s="67" t="s">
        <v>328</v>
      </c>
      <c r="AK44" s="67"/>
      <c r="AL44" s="67"/>
      <c r="AM44" s="67"/>
      <c r="AN44" s="67"/>
      <c r="AO44" s="67"/>
      <c r="AQ44" s="67" t="s">
        <v>329</v>
      </c>
      <c r="AR44" s="67"/>
      <c r="AS44" s="67"/>
      <c r="AT44" s="67"/>
      <c r="AU44" s="67"/>
      <c r="AV44" s="67"/>
      <c r="AX44" s="67" t="s">
        <v>330</v>
      </c>
      <c r="AY44" s="67"/>
      <c r="AZ44" s="67"/>
      <c r="BA44" s="67"/>
      <c r="BB44" s="67"/>
      <c r="BC44" s="67"/>
      <c r="BE44" s="67" t="s">
        <v>331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291</v>
      </c>
      <c r="C45" s="65" t="s">
        <v>292</v>
      </c>
      <c r="D45" s="65" t="s">
        <v>293</v>
      </c>
      <c r="E45" s="65" t="s">
        <v>294</v>
      </c>
      <c r="F45" s="65" t="s">
        <v>287</v>
      </c>
      <c r="H45" s="65"/>
      <c r="I45" s="65" t="s">
        <v>291</v>
      </c>
      <c r="J45" s="65" t="s">
        <v>292</v>
      </c>
      <c r="K45" s="65" t="s">
        <v>293</v>
      </c>
      <c r="L45" s="65" t="s">
        <v>294</v>
      </c>
      <c r="M45" s="65" t="s">
        <v>287</v>
      </c>
      <c r="O45" s="65"/>
      <c r="P45" s="65" t="s">
        <v>291</v>
      </c>
      <c r="Q45" s="65" t="s">
        <v>292</v>
      </c>
      <c r="R45" s="65" t="s">
        <v>293</v>
      </c>
      <c r="S45" s="65" t="s">
        <v>294</v>
      </c>
      <c r="T45" s="65" t="s">
        <v>287</v>
      </c>
      <c r="V45" s="65"/>
      <c r="W45" s="65" t="s">
        <v>291</v>
      </c>
      <c r="X45" s="65" t="s">
        <v>292</v>
      </c>
      <c r="Y45" s="65" t="s">
        <v>293</v>
      </c>
      <c r="Z45" s="65" t="s">
        <v>294</v>
      </c>
      <c r="AA45" s="65" t="s">
        <v>287</v>
      </c>
      <c r="AC45" s="65"/>
      <c r="AD45" s="65" t="s">
        <v>291</v>
      </c>
      <c r="AE45" s="65" t="s">
        <v>292</v>
      </c>
      <c r="AF45" s="65" t="s">
        <v>293</v>
      </c>
      <c r="AG45" s="65" t="s">
        <v>294</v>
      </c>
      <c r="AH45" s="65" t="s">
        <v>287</v>
      </c>
      <c r="AJ45" s="65"/>
      <c r="AK45" s="65" t="s">
        <v>291</v>
      </c>
      <c r="AL45" s="65" t="s">
        <v>292</v>
      </c>
      <c r="AM45" s="65" t="s">
        <v>293</v>
      </c>
      <c r="AN45" s="65" t="s">
        <v>294</v>
      </c>
      <c r="AO45" s="65" t="s">
        <v>287</v>
      </c>
      <c r="AQ45" s="65"/>
      <c r="AR45" s="65" t="s">
        <v>291</v>
      </c>
      <c r="AS45" s="65" t="s">
        <v>292</v>
      </c>
      <c r="AT45" s="65" t="s">
        <v>293</v>
      </c>
      <c r="AU45" s="65" t="s">
        <v>294</v>
      </c>
      <c r="AV45" s="65" t="s">
        <v>287</v>
      </c>
      <c r="AX45" s="65"/>
      <c r="AY45" s="65" t="s">
        <v>291</v>
      </c>
      <c r="AZ45" s="65" t="s">
        <v>292</v>
      </c>
      <c r="BA45" s="65" t="s">
        <v>293</v>
      </c>
      <c r="BB45" s="65" t="s">
        <v>294</v>
      </c>
      <c r="BC45" s="65" t="s">
        <v>287</v>
      </c>
      <c r="BE45" s="65"/>
      <c r="BF45" s="65" t="s">
        <v>291</v>
      </c>
      <c r="BG45" s="65" t="s">
        <v>292</v>
      </c>
      <c r="BH45" s="65" t="s">
        <v>293</v>
      </c>
      <c r="BI45" s="65" t="s">
        <v>294</v>
      </c>
      <c r="BJ45" s="65" t="s">
        <v>287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18.895395000000001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14.4390135</v>
      </c>
      <c r="O46" s="65" t="s">
        <v>332</v>
      </c>
      <c r="P46" s="65">
        <v>600</v>
      </c>
      <c r="Q46" s="65">
        <v>800</v>
      </c>
      <c r="R46" s="65">
        <v>0</v>
      </c>
      <c r="S46" s="65">
        <v>10000</v>
      </c>
      <c r="T46" s="65">
        <v>1049.3259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3.4820403999999999E-2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2.7675168999999999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159.19910999999999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129.96193</v>
      </c>
      <c r="AX46" s="65" t="s">
        <v>333</v>
      </c>
      <c r="AY46" s="65"/>
      <c r="AZ46" s="65"/>
      <c r="BA46" s="65"/>
      <c r="BB46" s="65"/>
      <c r="BC46" s="65"/>
      <c r="BE46" s="65" t="s">
        <v>334</v>
      </c>
      <c r="BF46" s="65"/>
      <c r="BG46" s="65"/>
      <c r="BH46" s="65"/>
      <c r="BI46" s="65"/>
      <c r="BJ46" s="65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335</v>
      </c>
      <c r="B2" s="61" t="s">
        <v>336</v>
      </c>
      <c r="C2" s="61" t="s">
        <v>275</v>
      </c>
      <c r="D2" s="61">
        <v>60</v>
      </c>
      <c r="E2" s="61">
        <v>2464.0693000000001</v>
      </c>
      <c r="F2" s="61">
        <v>249.94686999999999</v>
      </c>
      <c r="G2" s="61">
        <v>64.141716000000002</v>
      </c>
      <c r="H2" s="61">
        <v>26.416563</v>
      </c>
      <c r="I2" s="61">
        <v>37.725155000000001</v>
      </c>
      <c r="J2" s="61">
        <v>113.50696600000001</v>
      </c>
      <c r="K2" s="61">
        <v>43.310367999999997</v>
      </c>
      <c r="L2" s="61">
        <v>70.196600000000004</v>
      </c>
      <c r="M2" s="61">
        <v>30.958672</v>
      </c>
      <c r="N2" s="61">
        <v>3.6831725</v>
      </c>
      <c r="O2" s="61">
        <v>14.454928000000001</v>
      </c>
      <c r="P2" s="61">
        <v>1912.9903999999999</v>
      </c>
      <c r="Q2" s="61">
        <v>28.184175</v>
      </c>
      <c r="R2" s="61">
        <v>626.99069999999995</v>
      </c>
      <c r="S2" s="61">
        <v>262.5446</v>
      </c>
      <c r="T2" s="61">
        <v>4373.3559999999998</v>
      </c>
      <c r="U2" s="61">
        <v>14.788186</v>
      </c>
      <c r="V2" s="61">
        <v>26.376282</v>
      </c>
      <c r="W2" s="61">
        <v>329.62554999999998</v>
      </c>
      <c r="X2" s="61">
        <v>187.00002000000001</v>
      </c>
      <c r="Y2" s="61">
        <v>2.2693598000000001</v>
      </c>
      <c r="Z2" s="61">
        <v>2.360973</v>
      </c>
      <c r="AA2" s="61">
        <v>26.903960999999999</v>
      </c>
      <c r="AB2" s="61">
        <v>4.5734434000000004</v>
      </c>
      <c r="AC2" s="61">
        <v>700.68633999999997</v>
      </c>
      <c r="AD2" s="61">
        <v>18.017645000000002</v>
      </c>
      <c r="AE2" s="61">
        <v>4.0796466000000002</v>
      </c>
      <c r="AF2" s="61">
        <v>4.1902866000000003</v>
      </c>
      <c r="AG2" s="61">
        <v>743.71010000000001</v>
      </c>
      <c r="AH2" s="61">
        <v>348.46807999999999</v>
      </c>
      <c r="AI2" s="61">
        <v>395.24203</v>
      </c>
      <c r="AJ2" s="61">
        <v>1708.383</v>
      </c>
      <c r="AK2" s="61">
        <v>5303.59</v>
      </c>
      <c r="AL2" s="61">
        <v>228.56303</v>
      </c>
      <c r="AM2" s="61">
        <v>3965.7851999999998</v>
      </c>
      <c r="AN2" s="61">
        <v>201.51394999999999</v>
      </c>
      <c r="AO2" s="61">
        <v>18.895395000000001</v>
      </c>
      <c r="AP2" s="61">
        <v>11.213704999999999</v>
      </c>
      <c r="AQ2" s="61">
        <v>7.6816899999999997</v>
      </c>
      <c r="AR2" s="61">
        <v>14.4390135</v>
      </c>
      <c r="AS2" s="61">
        <v>1049.3259</v>
      </c>
      <c r="AT2" s="61">
        <v>3.4820403999999999E-2</v>
      </c>
      <c r="AU2" s="61">
        <v>2.7675168999999999</v>
      </c>
      <c r="AV2" s="61">
        <v>159.19910999999999</v>
      </c>
      <c r="AW2" s="61">
        <v>129.96193</v>
      </c>
      <c r="AX2" s="61">
        <v>0.13065963999999999</v>
      </c>
      <c r="AY2" s="61">
        <v>1.4929078</v>
      </c>
      <c r="AZ2" s="61">
        <v>482.23138</v>
      </c>
      <c r="BA2" s="61">
        <v>102.31512499999999</v>
      </c>
      <c r="BB2" s="61">
        <v>33.405247000000003</v>
      </c>
      <c r="BC2" s="61">
        <v>41.594456000000001</v>
      </c>
      <c r="BD2" s="61">
        <v>27.28612</v>
      </c>
      <c r="BE2" s="61">
        <v>3.2400315000000002</v>
      </c>
      <c r="BF2" s="61">
        <v>5.8734627000000001</v>
      </c>
      <c r="BG2" s="61">
        <v>1.3877448000000001E-2</v>
      </c>
      <c r="BH2" s="61">
        <v>4.2670180000000002E-2</v>
      </c>
      <c r="BI2" s="61">
        <v>3.1544210000000003E-2</v>
      </c>
      <c r="BJ2" s="61">
        <v>0.11222693</v>
      </c>
      <c r="BK2" s="61">
        <v>1.067496E-3</v>
      </c>
      <c r="BL2" s="61">
        <v>0.20826285999999999</v>
      </c>
      <c r="BM2" s="61">
        <v>5.554233</v>
      </c>
      <c r="BN2" s="61">
        <v>0.38266653</v>
      </c>
      <c r="BO2" s="61">
        <v>53.175606000000002</v>
      </c>
      <c r="BP2" s="61">
        <v>13.456047999999999</v>
      </c>
      <c r="BQ2" s="61">
        <v>16.496696</v>
      </c>
      <c r="BR2" s="61">
        <v>66.851389999999995</v>
      </c>
      <c r="BS2" s="61">
        <v>25.803180000000001</v>
      </c>
      <c r="BT2" s="61">
        <v>4.8068422999999996</v>
      </c>
      <c r="BU2" s="61">
        <v>5.0570856999999997E-2</v>
      </c>
      <c r="BV2" s="61">
        <v>0.23228990999999999</v>
      </c>
      <c r="BW2" s="61">
        <v>0.55624174999999998</v>
      </c>
      <c r="BX2" s="61">
        <v>3.3931445999999998</v>
      </c>
      <c r="BY2" s="61">
        <v>0.27823815000000002</v>
      </c>
      <c r="BZ2" s="61">
        <v>1.5938935E-3</v>
      </c>
      <c r="CA2" s="61">
        <v>1.3753816999999999</v>
      </c>
      <c r="CB2" s="61">
        <v>0.12623021000000001</v>
      </c>
      <c r="CC2" s="61">
        <v>0.48710626000000001</v>
      </c>
      <c r="CD2" s="61">
        <v>7.5566129999999996</v>
      </c>
      <c r="CE2" s="61">
        <v>6.117881E-2</v>
      </c>
      <c r="CF2" s="61">
        <v>2.5452444999999999</v>
      </c>
      <c r="CG2" s="61">
        <v>4.9500000000000003E-7</v>
      </c>
      <c r="CH2" s="61">
        <v>0.22476842</v>
      </c>
      <c r="CI2" s="61">
        <v>6.3705669999999997E-3</v>
      </c>
      <c r="CJ2" s="61">
        <v>16.503938999999999</v>
      </c>
      <c r="CK2" s="61">
        <v>1.4914814E-2</v>
      </c>
      <c r="CL2" s="61">
        <v>0.70710660000000003</v>
      </c>
      <c r="CM2" s="61">
        <v>5.1617093000000001</v>
      </c>
      <c r="CN2" s="61">
        <v>3874.8036999999999</v>
      </c>
      <c r="CO2" s="61">
        <v>6695.6880000000001</v>
      </c>
      <c r="CP2" s="61">
        <v>5823.6796999999997</v>
      </c>
      <c r="CQ2" s="61">
        <v>1904.0745999999999</v>
      </c>
      <c r="CR2" s="61">
        <v>803.9864</v>
      </c>
      <c r="CS2" s="61">
        <v>565.15560000000005</v>
      </c>
      <c r="CT2" s="61">
        <v>3693.0632000000001</v>
      </c>
      <c r="CU2" s="61">
        <v>2701.2393000000002</v>
      </c>
      <c r="CV2" s="61">
        <v>1518.7239999999999</v>
      </c>
      <c r="CW2" s="61">
        <v>3347.1518999999998</v>
      </c>
      <c r="CX2" s="61">
        <v>846.00744999999995</v>
      </c>
      <c r="CY2" s="61">
        <v>4487.3109999999997</v>
      </c>
      <c r="CZ2" s="61">
        <v>2936.4789999999998</v>
      </c>
      <c r="DA2" s="61">
        <v>5811.0320000000002</v>
      </c>
      <c r="DB2" s="61">
        <v>5021.9696999999996</v>
      </c>
      <c r="DC2" s="61">
        <v>8188.5073000000002</v>
      </c>
      <c r="DD2" s="61">
        <v>13191.983</v>
      </c>
      <c r="DE2" s="61">
        <v>3736.3607999999999</v>
      </c>
      <c r="DF2" s="61">
        <v>4424.8467000000001</v>
      </c>
      <c r="DG2" s="61">
        <v>3264.1414</v>
      </c>
      <c r="DH2" s="61">
        <v>276.09030000000001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102.31512499999999</v>
      </c>
      <c r="B6">
        <f>BB2</f>
        <v>33.405247000000003</v>
      </c>
      <c r="C6">
        <f>BC2</f>
        <v>41.594456000000001</v>
      </c>
      <c r="D6">
        <f>BD2</f>
        <v>27.28612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F4" sqref="F4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21961</v>
      </c>
      <c r="C2" s="56">
        <f ca="1">YEAR(TODAY())-YEAR(B2)+IF(TODAY()&gt;=DATE(YEAR(TODAY()),MONTH(B2),DAY(B2)),0,-1)</f>
        <v>60</v>
      </c>
      <c r="E2" s="52">
        <v>168.6</v>
      </c>
      <c r="F2" s="53" t="s">
        <v>39</v>
      </c>
      <c r="G2" s="52">
        <v>76.099999999999994</v>
      </c>
      <c r="H2" s="51" t="s">
        <v>41</v>
      </c>
      <c r="I2" s="72">
        <f>ROUND(G3/E3^2,1)</f>
        <v>26.8</v>
      </c>
    </row>
    <row r="3" spans="1:9" x14ac:dyDescent="0.3">
      <c r="E3" s="51">
        <f>E2/100</f>
        <v>1.6859999999999999</v>
      </c>
      <c r="F3" s="51" t="s">
        <v>40</v>
      </c>
      <c r="G3" s="51">
        <f>G2</f>
        <v>76.099999999999994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44028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김인규, ID : H1900293)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2020년 07월 17일 16:10:34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topLeftCell="A6" zoomScaleNormal="100" zoomScaleSheetLayoutView="100" zoomScalePageLayoutView="10" workbookViewId="0">
      <selection activeCell="W10" sqref="W1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276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44028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60</v>
      </c>
      <c r="G12" s="94"/>
      <c r="H12" s="94"/>
      <c r="I12" s="94"/>
      <c r="K12" s="123">
        <f>'개인정보 및 신체계측 입력'!E2</f>
        <v>168.6</v>
      </c>
      <c r="L12" s="124"/>
      <c r="M12" s="117">
        <f>'개인정보 및 신체계측 입력'!G2</f>
        <v>76.099999999999994</v>
      </c>
      <c r="N12" s="118"/>
      <c r="O12" s="113" t="s">
        <v>271</v>
      </c>
      <c r="P12" s="107"/>
      <c r="Q12" s="90">
        <f>'개인정보 및 신체계측 입력'!I2</f>
        <v>26.8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김인규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58.454000000000001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15.000999999999999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26.545000000000002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0.7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10.199999999999999</v>
      </c>
      <c r="L72" s="36" t="s">
        <v>53</v>
      </c>
      <c r="M72" s="36">
        <f>ROUND('DRIs DATA'!K8,1)</f>
        <v>8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83.6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219.8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187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304.89999999999998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92.96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353.57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188.95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2020-07-21T07:05:00Z</cp:lastPrinted>
  <dcterms:created xsi:type="dcterms:W3CDTF">2015-06-13T08:19:18Z</dcterms:created>
  <dcterms:modified xsi:type="dcterms:W3CDTF">2020-07-21T07:06:06Z</dcterms:modified>
</cp:coreProperties>
</file>