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5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<sst xmlns="http://schemas.openxmlformats.org/spreadsheetml/2006/main" count="692" uniqueCount="337">
  <si>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</si>
  <si>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</si>
  <si>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</si>
  <si>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</si>
  <si>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</si>
  <si>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</si>
  <si>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</si>
  <si>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</si>
  <si>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</si>
  <si>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</si>
  <si>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</si>
  <si>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</si>
  <si>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</si>
  <si>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</si>
  <si>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</si>
  <si>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</si>
  <si>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</si>
  <si>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</si>
  <si>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</si>
  <si>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</si>
  <si>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</si>
  <si>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</si>
  <si>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</si>
  <si>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</si>
  <si>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</si>
  <si>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</si>
  <si>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</si>
  <si>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</si>
  <si>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</si>
  <si>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</si>
  <si>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</si>
  <si>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</si>
  <si>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</si>
  <si>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</si>
  <si>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</si>
  <si>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</si>
  <si>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</si>
  <si>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</si>
  <si>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</si>
  <si>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</si>
  <si>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</si>
  <si>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</si>
  <si>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</si>
  <si>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</si>
  <si>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</si>
  <si>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</si>
  <si>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</si>
  <si>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</si>
  <si>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</si>
  <si>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</si>
  <si>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</si>
  <si>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</si>
  <si>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</si>
  <si>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</si>
  <si>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</si>
  <si>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</si>
  <si>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</si>
  <si>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</si>
  <si>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</si>
  <si>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</si>
  <si>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</si>
  <si>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</si>
  <si>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</si>
  <si>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</si>
  <si>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</si>
  <si>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</si>
  <si>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</si>
  <si>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</si>
  <si>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</si>
  <si>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</si>
  <si>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</si>
  <si>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</si>
  <si>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</si>
  <si>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</si>
  <si>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</si>
  <si>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</si>
  <si>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</si>
  <si>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</si>
  <si>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</si>
  <si>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</si>
  <si>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</si>
  <si>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</si>
  <si>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</si>
  <si>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</si>
  <si>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</si>
  <si>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</si>
  <si>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</si>
  <si>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</si>
  <si>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</si>
  <si>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</si>
  <si>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</si>
  <si>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</si>
  <si>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</si>
  <si>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</si>
  <si>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</si>
  <si>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</si>
  <si>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</si>
  <si>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</si>
  <si>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</si>
  <si>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</si>
  <si>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</si>
  <si>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</si>
  <si>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</si>
  <si>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</si>
  <si>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</si>
  <si>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</si>
  <si>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</si>
  <si>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</si>
  <si>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</si>
  <si>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</si>
  <si>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</si>
  <si>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</si>
  <si>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</si>
  <si>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</si>
  <si>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</si>
  <si>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</si>
  <si>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</si>
  <si>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</si>
  <si>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</si>
  <si>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</si>
  <si>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</si>
  <si>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</si>
  <si>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</si>
  <si>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</si>
  <si>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</si>
  <si>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</si>
  <si>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</si>
  <si>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</si>
  <si>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</si>
  <si>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</si>
  <si>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</si>
  <si>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</si>
  <si>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</si>
  <si>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</si>
  <si>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</si>
  <si>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</si>
  <si>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</si>
  <si>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</si>
  <si>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</si>
  <si>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</si>
  <si>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</si>
  <si>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</si>
  <si>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</si>
  <si>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</si>
  <si>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</si>
  <si>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</si>
  <si>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</si>
  <si>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</si>
  <si>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</si>
  <si>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</si>
  <si>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</si>
  <si>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</si>
  <si>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</si>
  <si>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</si>
  <si>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</si>
  <si>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</si>
  <si>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</si>
  <si>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</si>
  <si>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</si>
  <si>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</si>
  <si>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</si>
  <si>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</si>
  <si>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</si>
  <si>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</si>
  <si>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</si>
  <si>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</si>
  <si>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</si>
  <si>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</si>
  <si>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</si>
  <si>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</si>
  <si>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</si>
  <si>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</si>
  <si>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</si>
  <si>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</si>
  <si>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</si>
  <si>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</si>
  <si>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</si>
  <si>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</si>
  <si>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</si>
  <si>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</si>
  <si>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</si>
  <si>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</si>
  <si>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</si>
  <si>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</si>
  <si>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</si>
  <si>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</si>
  <si>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</si>
  <si>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</si>
  <si>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</si>
  <si>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</si>
  <si>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</si>
  <si>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</si>
  <si>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</si>
  <si>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</si>
  <si>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</si>
  <si>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</si>
  <si>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</si>
  <si>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</si>
  <si>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</si>
  <si>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</si>
  <si>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</si>
  <si>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</si>
  <si>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</si>
  <si>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</si>
  <si>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</si>
  <si>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</si>
  <si>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</si>
  <si>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</si>
  <si>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</si>
  <si>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</si>
  <si>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</si>
  <si>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</si>
  <si>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</si>
  <si>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</si>
  <si>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</si>
  <si>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</si>
  <si>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</si>
  <si>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</si>
  <si>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</si>
  <si>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</si>
  <si>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</si>
  <si>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</si>
  <si>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</si>
  <si>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</si>
  <si>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</si>
  <si>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</si>
  <si>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</si>
  <si>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</si>
  <si>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</si>
  <si>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</si>
  <si>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</si>
  <si>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</si>
  <si>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</si>
  <si>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</si>
  <si>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</si>
  <si>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</si>
  <si>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</si>
  <si>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</si>
  <si>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</si>
  <si>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</si>
  <si>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</si>
  <si>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</si>
  <si>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</si>
  <si>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</si>
  <si>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</si>
  <si>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</si>
  <si>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</si>
  <si>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</si>
  <si>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</si>
  <si>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</si>
  <si>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</si>
  <si>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</si>
  <si>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</si>
  <si>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</si>
  <si>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</si>
  <si>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</si>
  <si>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</si>
  <si>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</si>
  <si>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</si>
  <si>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</si>
  <si>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</si>
  <si>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</si>
  <si>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</si>
  <si>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</si>
  <si>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</si>
  <si>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</si>
  <si>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</si>
  <si>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</si>
  <si>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</si>
  <si>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</si>
  <si>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</si>
  <si>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</si>
  <si>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</si>
  <si>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</si>
  <si>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</si>
  <si>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</si>
  <si>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</si>
  <si>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</si>
  <si>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</si>
  <si>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</si>
  <si>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</si>
  <si>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</si>
  <si>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</si>
  <si>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</si>
  <si>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</si>
  <si>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</si>
  <si>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</si>
  <si>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</si>
  <si>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</si>
  <si>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</si>
  <si>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</si>
  <si>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</si>
  <si>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</si>
  <si>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</si>
  <si>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</si>
  <si>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</si>
  <si>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</si>
  <si>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</si>
  <si>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</si>
  <si>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</si>
  <si>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</si>
  <si>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</si>
  <si>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</si>
  <si>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</si>
  <si>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김철중, ID : H1900296)</t>
  </si>
  <si>
    <t>출력시각</t>
    <phoneticPr fontId="1" type="noConversion"/>
  </si>
  <si>
    <t>2020년 07월 17일 16:26:56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</si>
  <si>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</si>
  <si>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</si>
  <si>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</si>
  <si>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</si>
  <si>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</si>
  <si>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</si>
  <si>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</si>
  <si>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</si>
  <si>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</si>
  <si>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</si>
  <si>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</si>
  <si>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</si>
  <si>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</si>
  <si>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</si>
  <si>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</si>
  <si>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</si>
  <si>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</si>
  <si>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</si>
  <si>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</si>
  <si>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</si>
  <si>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</si>
  <si>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</si>
  <si>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</si>
  <si>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</si>
  <si>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</si>
  <si>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</si>
  <si>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</si>
  <si>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</si>
  <si>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H1900296</t>
  </si>
  <si>
    <t>김철중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</si>
</sst>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98.275899999999993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849152"/>
        <c:axId val="245101312"/>
      </c:barChart>
      <c:catAx>
        <c:axId val="1888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101312"/>
        <c:crosses val="autoZero"/>
        <c:auto val="1"/>
        <c:lblAlgn val="ctr"/>
        <c:lblOffset val="100"/>
        <c:noMultiLvlLbl val="0"/>
      </c:catAx>
      <c:valAx>
        <c:axId val="24510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84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3.1715781999999999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343424"/>
        <c:axId val="190357504"/>
      </c:barChart>
      <c:catAx>
        <c:axId val="19034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357504"/>
        <c:crosses val="autoZero"/>
        <c:auto val="1"/>
        <c:lblAlgn val="ctr"/>
        <c:lblOffset val="100"/>
        <c:noMultiLvlLbl val="0"/>
      </c:catAx>
      <c:valAx>
        <c:axId val="1903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34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1.6212655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384768"/>
        <c:axId val="190390656"/>
      </c:barChart>
      <c:catAx>
        <c:axId val="19038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390656"/>
        <c:crosses val="autoZero"/>
        <c:auto val="1"/>
        <c:lblAlgn val="ctr"/>
        <c:lblOffset val="100"/>
        <c:noMultiLvlLbl val="0"/>
      </c:catAx>
      <c:valAx>
        <c:axId val="19039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3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1786.4363000000001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417920"/>
        <c:axId val="190440192"/>
      </c:barChart>
      <c:catAx>
        <c:axId val="1904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440192"/>
        <c:crosses val="autoZero"/>
        <c:auto val="1"/>
        <c:lblAlgn val="ctr"/>
        <c:lblOffset val="100"/>
        <c:noMultiLvlLbl val="0"/>
      </c:catAx>
      <c:valAx>
        <c:axId val="19044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41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5564.36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803904"/>
        <c:axId val="189805696"/>
      </c:barChart>
      <c:catAx>
        <c:axId val="18980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805696"/>
        <c:crosses val="autoZero"/>
        <c:auto val="1"/>
        <c:lblAlgn val="ctr"/>
        <c:lblOffset val="100"/>
        <c:noMultiLvlLbl val="0"/>
      </c:catAx>
      <c:valAx>
        <c:axId val="1898056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80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192.27930000000001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857792"/>
        <c:axId val="189859328"/>
      </c:barChart>
      <c:catAx>
        <c:axId val="18985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859328"/>
        <c:crosses val="autoZero"/>
        <c:auto val="1"/>
        <c:lblAlgn val="ctr"/>
        <c:lblOffset val="100"/>
        <c:noMultiLvlLbl val="0"/>
      </c:catAx>
      <c:valAx>
        <c:axId val="18985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8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211.29445999999999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886848"/>
        <c:axId val="189888384"/>
      </c:barChart>
      <c:catAx>
        <c:axId val="18988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888384"/>
        <c:crosses val="autoZero"/>
        <c:auto val="1"/>
        <c:lblAlgn val="ctr"/>
        <c:lblOffset val="100"/>
        <c:noMultiLvlLbl val="0"/>
      </c:catAx>
      <c:valAx>
        <c:axId val="18988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8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15.627783000000001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940480"/>
        <c:axId val="189942016"/>
      </c:barChart>
      <c:catAx>
        <c:axId val="18994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942016"/>
        <c:crosses val="autoZero"/>
        <c:auto val="1"/>
        <c:lblAlgn val="ctr"/>
        <c:lblOffset val="100"/>
        <c:noMultiLvlLbl val="0"/>
      </c:catAx>
      <c:valAx>
        <c:axId val="189942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94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873.30470000000003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965440"/>
        <c:axId val="189966976"/>
      </c:barChart>
      <c:catAx>
        <c:axId val="18996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966976"/>
        <c:crosses val="autoZero"/>
        <c:auto val="1"/>
        <c:lblAlgn val="ctr"/>
        <c:lblOffset val="100"/>
        <c:noMultiLvlLbl val="0"/>
      </c:catAx>
      <c:valAx>
        <c:axId val="1899669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96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7.1350395999999996E-2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801408"/>
        <c:axId val="190802944"/>
      </c:barChart>
      <c:catAx>
        <c:axId val="19080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802944"/>
        <c:crosses val="autoZero"/>
        <c:auto val="1"/>
        <c:lblAlgn val="ctr"/>
        <c:lblOffset val="100"/>
        <c:noMultiLvlLbl val="0"/>
      </c:catAx>
      <c:valAx>
        <c:axId val="19080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80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6.0918106999999999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842752"/>
        <c:axId val="190844288"/>
      </c:barChart>
      <c:catAx>
        <c:axId val="19084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844288"/>
        <c:crosses val="autoZero"/>
        <c:auto val="1"/>
        <c:lblAlgn val="ctr"/>
        <c:lblOffset val="100"/>
        <c:noMultiLvlLbl val="0"/>
      </c:catAx>
      <c:valAx>
        <c:axId val="19084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84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40.680103000000003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906880"/>
        <c:axId val="188929152"/>
      </c:barChart>
      <c:catAx>
        <c:axId val="1889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929152"/>
        <c:crosses val="autoZero"/>
        <c:auto val="1"/>
        <c:lblAlgn val="ctr"/>
        <c:lblOffset val="100"/>
        <c:noMultiLvlLbl val="0"/>
      </c:catAx>
      <c:valAx>
        <c:axId val="188929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90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164.59380999999999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884096"/>
        <c:axId val="190902272"/>
      </c:barChart>
      <c:catAx>
        <c:axId val="1908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902272"/>
        <c:crosses val="autoZero"/>
        <c:auto val="1"/>
        <c:lblAlgn val="ctr"/>
        <c:lblOffset val="100"/>
        <c:noMultiLvlLbl val="0"/>
      </c:catAx>
      <c:valAx>
        <c:axId val="19090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8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116.55441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921728"/>
        <c:axId val="190939904"/>
      </c:barChart>
      <c:catAx>
        <c:axId val="1909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9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5.2779999999999996</c:v>
                </c:pt>
                <c:pt idx="1">
                  <c:v>19.643000000000001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9263872"/>
        <c:axId val="189265408"/>
      </c:barChart>
      <c:catAx>
        <c:axId val="18926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265408"/>
        <c:crosses val="autoZero"/>
        <c:auto val="1"/>
        <c:lblAlgn val="ctr"/>
        <c:lblOffset val="100"/>
        <c:noMultiLvlLbl val="0"/>
      </c:catAx>
      <c:valAx>
        <c:axId val="18926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2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14.108803999999999</c:v>
                </c:pt>
                <c:pt idx="1">
                  <c:v>18.512169</c:v>
                </c:pt>
                <c:pt idx="2">
                  <c:v>20.389230000000001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979.45579999999995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47328"/>
        <c:axId val="189348864"/>
      </c:barChart>
      <c:catAx>
        <c:axId val="1893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48864"/>
        <c:crosses val="autoZero"/>
        <c:auto val="1"/>
        <c:lblAlgn val="ctr"/>
        <c:lblOffset val="100"/>
        <c:noMultiLvlLbl val="0"/>
      </c:catAx>
      <c:valAx>
        <c:axId val="189348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41.934044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80480"/>
        <c:axId val="189382016"/>
      </c:barChart>
      <c:catAx>
        <c:axId val="18938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82016"/>
        <c:crosses val="autoZero"/>
        <c:auto val="1"/>
        <c:lblAlgn val="ctr"/>
        <c:lblOffset val="100"/>
        <c:noMultiLvlLbl val="0"/>
      </c:catAx>
      <c:valAx>
        <c:axId val="18938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8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77.415000000000006</c:v>
                </c:pt>
                <c:pt idx="1">
                  <c:v>9.2729999999999997</c:v>
                </c:pt>
                <c:pt idx="2">
                  <c:v>13.311999999999999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1199488"/>
        <c:axId val="191205376"/>
      </c:barChart>
      <c:catAx>
        <c:axId val="19119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205376"/>
        <c:crosses val="autoZero"/>
        <c:auto val="1"/>
        <c:lblAlgn val="ctr"/>
        <c:lblOffset val="100"/>
        <c:noMultiLvlLbl val="0"/>
      </c:catAx>
      <c:valAx>
        <c:axId val="19120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19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3413.0127000000002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566848"/>
        <c:axId val="265576832"/>
      </c:barChart>
      <c:catAx>
        <c:axId val="26556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576832"/>
        <c:crosses val="autoZero"/>
        <c:auto val="1"/>
        <c:lblAlgn val="ctr"/>
        <c:lblOffset val="100"/>
        <c:noMultiLvlLbl val="0"/>
      </c:catAx>
      <c:valAx>
        <c:axId val="265576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5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224.6438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302656"/>
        <c:axId val="191304448"/>
      </c:barChart>
      <c:catAx>
        <c:axId val="19130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04448"/>
        <c:crosses val="autoZero"/>
        <c:auto val="1"/>
        <c:lblAlgn val="ctr"/>
        <c:lblOffset val="100"/>
        <c:noMultiLvlLbl val="0"/>
      </c:catAx>
      <c:valAx>
        <c:axId val="191304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30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901.23389999999995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327616"/>
        <c:axId val="191349888"/>
      </c:barChart>
      <c:catAx>
        <c:axId val="19132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49888"/>
        <c:crosses val="autoZero"/>
        <c:auto val="1"/>
        <c:lblAlgn val="ctr"/>
        <c:lblOffset val="100"/>
        <c:noMultiLvlLbl val="0"/>
      </c:catAx>
      <c:valAx>
        <c:axId val="19134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32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3.7523347999999999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009344"/>
        <c:axId val="190010880"/>
      </c:barChart>
      <c:catAx>
        <c:axId val="19000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010880"/>
        <c:crosses val="autoZero"/>
        <c:auto val="1"/>
        <c:lblAlgn val="ctr"/>
        <c:lblOffset val="100"/>
        <c:noMultiLvlLbl val="0"/>
      </c:catAx>
      <c:valAx>
        <c:axId val="19001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0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12089.311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369216"/>
        <c:axId val="191370752"/>
      </c:barChart>
      <c:catAx>
        <c:axId val="1913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70752"/>
        <c:crosses val="autoZero"/>
        <c:auto val="1"/>
        <c:lblAlgn val="ctr"/>
        <c:lblOffset val="100"/>
        <c:noMultiLvlLbl val="0"/>
      </c:catAx>
      <c:valAx>
        <c:axId val="19137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36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24.725124000000001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410560"/>
        <c:axId val="191412096"/>
      </c:barChart>
      <c:catAx>
        <c:axId val="19141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412096"/>
        <c:crosses val="autoZero"/>
        <c:auto val="1"/>
        <c:lblAlgn val="ctr"/>
        <c:lblOffset val="100"/>
        <c:noMultiLvlLbl val="0"/>
      </c:catAx>
      <c:valAx>
        <c:axId val="19141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4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2.6370231999999998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50944"/>
        <c:axId val="265652480"/>
      </c:barChart>
      <c:catAx>
        <c:axId val="26565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52480"/>
        <c:crosses val="autoZero"/>
        <c:auto val="1"/>
        <c:lblAlgn val="ctr"/>
        <c:lblOffset val="100"/>
        <c:noMultiLvlLbl val="0"/>
      </c:catAx>
      <c:valAx>
        <c:axId val="26565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5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574.64419999999996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035840"/>
        <c:axId val="190037376"/>
      </c:barChart>
      <c:catAx>
        <c:axId val="19003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037376"/>
        <c:crosses val="autoZero"/>
        <c:auto val="1"/>
        <c:lblAlgn val="ctr"/>
        <c:lblOffset val="100"/>
        <c:noMultiLvlLbl val="0"/>
      </c:catAx>
      <c:valAx>
        <c:axId val="19003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03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2.1619510000000002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085376"/>
        <c:axId val="190087168"/>
      </c:barChart>
      <c:catAx>
        <c:axId val="190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087168"/>
        <c:crosses val="autoZero"/>
        <c:auto val="1"/>
        <c:lblAlgn val="ctr"/>
        <c:lblOffset val="100"/>
        <c:noMultiLvlLbl val="0"/>
      </c:catAx>
      <c:valAx>
        <c:axId val="190087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0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27.49314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118912"/>
        <c:axId val="190124800"/>
      </c:barChart>
      <c:catAx>
        <c:axId val="19011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124800"/>
        <c:crosses val="autoZero"/>
        <c:auto val="1"/>
        <c:lblAlgn val="ctr"/>
        <c:lblOffset val="100"/>
        <c:noMultiLvlLbl val="0"/>
      </c:catAx>
      <c:valAx>
        <c:axId val="1901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11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2.6370231999999998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160256"/>
        <c:axId val="190162048"/>
      </c:barChart>
      <c:catAx>
        <c:axId val="19016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162048"/>
        <c:crosses val="autoZero"/>
        <c:auto val="1"/>
        <c:lblAlgn val="ctr"/>
        <c:lblOffset val="100"/>
        <c:noMultiLvlLbl val="0"/>
      </c:catAx>
      <c:valAx>
        <c:axId val="19016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16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956.1096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271488"/>
        <c:axId val="190273024"/>
      </c:barChart>
      <c:catAx>
        <c:axId val="19027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273024"/>
        <c:crosses val="autoZero"/>
        <c:auto val="1"/>
        <c:lblAlgn val="ctr"/>
        <c:lblOffset val="100"/>
        <c:noMultiLvlLbl val="0"/>
      </c:catAx>
      <c:valAx>
        <c:axId val="19027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27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7.0056944000000003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289792"/>
        <c:axId val="190291328"/>
      </c:barChart>
      <c:catAx>
        <c:axId val="19028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291328"/>
        <c:crosses val="autoZero"/>
        <c:auto val="1"/>
        <c:lblAlgn val="ctr"/>
        <c:lblOffset val="100"/>
        <c:noMultiLvlLbl val="0"/>
      </c:catAx>
      <c:valAx>
        <c:axId val="19029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2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김철중, ID : H1900296)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16:26:56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2400</v>
      </c>
      <c r="C6" s="59">
        <f>'DRIs DATA 입력'!C6</f>
        <v>3413.0127000000002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98.275899999999993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40.680103000000003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77.415000000000006</v>
      </c>
      <c r="G8" s="59">
        <f>'DRIs DATA 입력'!G8</f>
        <v>9.2729999999999997</v>
      </c>
      <c r="H8" s="59">
        <f>'DRIs DATA 입력'!H8</f>
        <v>13.311999999999999</v>
      </c>
      <c r="I8" s="46"/>
      <c r="J8" s="59" t="s">
        <v>216</v>
      </c>
      <c r="K8" s="59">
        <f>'DRIs DATA 입력'!K8</f>
        <v>5.2779999999999996</v>
      </c>
      <c r="L8" s="59">
        <f>'DRIs DATA 입력'!L8</f>
        <v>19.643000000000001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979.45579999999995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41.934044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3.7523347999999999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574.64419999999996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224.6438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2.8431465999999999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2.1619510000000002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27.49314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2.6370231999999998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956.1096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7.0056944000000003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3.1715781999999999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1.6212655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901.23389999999995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1786.4363000000001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12089.311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5564.36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192.27930000000001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211.29445999999999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24.725124000000001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15.627783000000001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873.30470000000003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7.1350395999999996E-2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6.0918106999999999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164.59380999999999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116.55441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20" sqref="P20"/>
    </sheetView>
  </sheetViews>
  <sheetFormatPr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303</v>
      </c>
      <c r="B1" s="61" t="s">
        <v>304</v>
      </c>
      <c r="G1" s="62" t="s">
        <v>305</v>
      </c>
      <c r="H1" s="61" t="s">
        <v>306</v>
      </c>
    </row>
    <row r="3" spans="1:27">
      <c r="A3" s="71" t="s">
        <v>307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308</v>
      </c>
      <c r="B4" s="69"/>
      <c r="C4" s="69"/>
      <c r="E4" s="66" t="s">
        <v>309</v>
      </c>
      <c r="F4" s="67"/>
      <c r="G4" s="67"/>
      <c r="H4" s="68"/>
      <c r="J4" s="66" t="s">
        <v>310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311</v>
      </c>
      <c r="V4" s="69"/>
      <c r="W4" s="69"/>
      <c r="X4" s="69"/>
      <c r="Y4" s="69"/>
      <c r="Z4" s="69"/>
    </row>
    <row r="5" spans="1:27">
      <c r="A5" s="65"/>
      <c r="B5" s="65" t="s">
        <v>312</v>
      </c>
      <c r="C5" s="65" t="s">
        <v>313</v>
      </c>
      <c r="E5" s="65"/>
      <c r="F5" s="65" t="s">
        <v>50</v>
      </c>
      <c r="G5" s="65" t="s">
        <v>314</v>
      </c>
      <c r="H5" s="65" t="s">
        <v>46</v>
      </c>
      <c r="J5" s="65"/>
      <c r="K5" s="65" t="s">
        <v>315</v>
      </c>
      <c r="L5" s="65" t="s">
        <v>316</v>
      </c>
      <c r="N5" s="65"/>
      <c r="O5" s="65" t="s">
        <v>317</v>
      </c>
      <c r="P5" s="65" t="s">
        <v>318</v>
      </c>
      <c r="Q5" s="65" t="s">
        <v>319</v>
      </c>
      <c r="R5" s="65" t="s">
        <v>320</v>
      </c>
      <c r="S5" s="65" t="s">
        <v>313</v>
      </c>
      <c r="U5" s="65"/>
      <c r="V5" s="65" t="s">
        <v>317</v>
      </c>
      <c r="W5" s="65" t="s">
        <v>318</v>
      </c>
      <c r="X5" s="65" t="s">
        <v>319</v>
      </c>
      <c r="Y5" s="65" t="s">
        <v>320</v>
      </c>
      <c r="Z5" s="65" t="s">
        <v>313</v>
      </c>
    </row>
    <row r="6" spans="1:27">
      <c r="A6" s="65" t="s">
        <v>308</v>
      </c>
      <c r="B6" s="65">
        <v>2400</v>
      </c>
      <c r="C6" s="65">
        <v>3413.0127000000002</v>
      </c>
      <c r="E6" s="65" t="s">
        <v>321</v>
      </c>
      <c r="F6" s="65">
        <v>55</v>
      </c>
      <c r="G6" s="65">
        <v>15</v>
      </c>
      <c r="H6" s="65">
        <v>7</v>
      </c>
      <c r="J6" s="65" t="s">
        <v>321</v>
      </c>
      <c r="K6" s="65">
        <v>0.1</v>
      </c>
      <c r="L6" s="65">
        <v>4</v>
      </c>
      <c r="N6" s="65" t="s">
        <v>322</v>
      </c>
      <c r="O6" s="65">
        <v>50</v>
      </c>
      <c r="P6" s="65">
        <v>60</v>
      </c>
      <c r="Q6" s="65">
        <v>0</v>
      </c>
      <c r="R6" s="65">
        <v>0</v>
      </c>
      <c r="S6" s="65">
        <v>98.275899999999993</v>
      </c>
      <c r="U6" s="65" t="s">
        <v>323</v>
      </c>
      <c r="V6" s="65">
        <v>0</v>
      </c>
      <c r="W6" s="65">
        <v>0</v>
      </c>
      <c r="X6" s="65">
        <v>25</v>
      </c>
      <c r="Y6" s="65">
        <v>0</v>
      </c>
      <c r="Z6" s="65">
        <v>40.680103000000003</v>
      </c>
    </row>
    <row r="7" spans="1:27">
      <c r="E7" s="65" t="s">
        <v>324</v>
      </c>
      <c r="F7" s="65">
        <v>65</v>
      </c>
      <c r="G7" s="65">
        <v>30</v>
      </c>
      <c r="H7" s="65">
        <v>20</v>
      </c>
      <c r="J7" s="65" t="s">
        <v>324</v>
      </c>
      <c r="K7" s="65">
        <v>1</v>
      </c>
      <c r="L7" s="65">
        <v>10</v>
      </c>
    </row>
    <row r="8" spans="1:27">
      <c r="E8" s="65" t="s">
        <v>325</v>
      </c>
      <c r="F8" s="65">
        <v>77.415000000000006</v>
      </c>
      <c r="G8" s="65">
        <v>9.2729999999999997</v>
      </c>
      <c r="H8" s="65">
        <v>13.311999999999999</v>
      </c>
      <c r="J8" s="65" t="s">
        <v>325</v>
      </c>
      <c r="K8" s="65">
        <v>5.2779999999999996</v>
      </c>
      <c r="L8" s="65">
        <v>19.643000000000001</v>
      </c>
    </row>
    <row r="13" spans="1:27">
      <c r="A13" s="70" t="s">
        <v>326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327</v>
      </c>
      <c r="B14" s="69"/>
      <c r="C14" s="69"/>
      <c r="D14" s="69"/>
      <c r="E14" s="69"/>
      <c r="F14" s="69"/>
      <c r="H14" s="69" t="s">
        <v>328</v>
      </c>
      <c r="I14" s="69"/>
      <c r="J14" s="69"/>
      <c r="K14" s="69"/>
      <c r="L14" s="69"/>
      <c r="M14" s="69"/>
      <c r="O14" s="69" t="s">
        <v>329</v>
      </c>
      <c r="P14" s="69"/>
      <c r="Q14" s="69"/>
      <c r="R14" s="69"/>
      <c r="S14" s="69"/>
      <c r="T14" s="69"/>
      <c r="V14" s="69" t="s">
        <v>330</v>
      </c>
      <c r="W14" s="69"/>
      <c r="X14" s="69"/>
      <c r="Y14" s="69"/>
      <c r="Z14" s="69"/>
      <c r="AA14" s="69"/>
    </row>
    <row r="15" spans="1:27">
      <c r="A15" s="65"/>
      <c r="B15" s="65" t="s">
        <v>317</v>
      </c>
      <c r="C15" s="65" t="s">
        <v>318</v>
      </c>
      <c r="D15" s="65" t="s">
        <v>319</v>
      </c>
      <c r="E15" s="65" t="s">
        <v>320</v>
      </c>
      <c r="F15" s="65" t="s">
        <v>313</v>
      </c>
      <c r="H15" s="65"/>
      <c r="I15" s="65" t="s">
        <v>317</v>
      </c>
      <c r="J15" s="65" t="s">
        <v>318</v>
      </c>
      <c r="K15" s="65" t="s">
        <v>319</v>
      </c>
      <c r="L15" s="65" t="s">
        <v>320</v>
      </c>
      <c r="M15" s="65" t="s">
        <v>313</v>
      </c>
      <c r="O15" s="65"/>
      <c r="P15" s="65" t="s">
        <v>317</v>
      </c>
      <c r="Q15" s="65" t="s">
        <v>318</v>
      </c>
      <c r="R15" s="65" t="s">
        <v>319</v>
      </c>
      <c r="S15" s="65" t="s">
        <v>320</v>
      </c>
      <c r="T15" s="65" t="s">
        <v>313</v>
      </c>
      <c r="V15" s="65"/>
      <c r="W15" s="65" t="s">
        <v>317</v>
      </c>
      <c r="X15" s="65" t="s">
        <v>318</v>
      </c>
      <c r="Y15" s="65" t="s">
        <v>319</v>
      </c>
      <c r="Z15" s="65" t="s">
        <v>320</v>
      </c>
      <c r="AA15" s="65" t="s">
        <v>313</v>
      </c>
    </row>
    <row r="16" spans="1:27">
      <c r="A16" s="65" t="s">
        <v>331</v>
      </c>
      <c r="B16" s="65">
        <v>550</v>
      </c>
      <c r="C16" s="65">
        <v>750</v>
      </c>
      <c r="D16" s="65">
        <v>0</v>
      </c>
      <c r="E16" s="65">
        <v>3000</v>
      </c>
      <c r="F16" s="65">
        <v>979.45579999999995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41.934044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3.7523347999999999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574.64419999999996</v>
      </c>
    </row>
    <row r="23" spans="1:62">
      <c r="A23" s="70" t="s">
        <v>332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333</v>
      </c>
      <c r="B24" s="69"/>
      <c r="C24" s="69"/>
      <c r="D24" s="69"/>
      <c r="E24" s="69"/>
      <c r="F24" s="69"/>
      <c r="H24" s="69" t="s">
        <v>334</v>
      </c>
      <c r="I24" s="69"/>
      <c r="J24" s="69"/>
      <c r="K24" s="69"/>
      <c r="L24" s="69"/>
      <c r="M24" s="69"/>
      <c r="O24" s="69" t="s">
        <v>275</v>
      </c>
      <c r="P24" s="69"/>
      <c r="Q24" s="69"/>
      <c r="R24" s="69"/>
      <c r="S24" s="69"/>
      <c r="T24" s="69"/>
      <c r="V24" s="69" t="s">
        <v>276</v>
      </c>
      <c r="W24" s="69"/>
      <c r="X24" s="69"/>
      <c r="Y24" s="69"/>
      <c r="Z24" s="69"/>
      <c r="AA24" s="69"/>
      <c r="AC24" s="69" t="s">
        <v>277</v>
      </c>
      <c r="AD24" s="69"/>
      <c r="AE24" s="69"/>
      <c r="AF24" s="69"/>
      <c r="AG24" s="69"/>
      <c r="AH24" s="69"/>
      <c r="AJ24" s="69" t="s">
        <v>278</v>
      </c>
      <c r="AK24" s="69"/>
      <c r="AL24" s="69"/>
      <c r="AM24" s="69"/>
      <c r="AN24" s="69"/>
      <c r="AO24" s="69"/>
      <c r="AQ24" s="69" t="s">
        <v>279</v>
      </c>
      <c r="AR24" s="69"/>
      <c r="AS24" s="69"/>
      <c r="AT24" s="69"/>
      <c r="AU24" s="69"/>
      <c r="AV24" s="69"/>
      <c r="AX24" s="69" t="s">
        <v>280</v>
      </c>
      <c r="AY24" s="69"/>
      <c r="AZ24" s="69"/>
      <c r="BA24" s="69"/>
      <c r="BB24" s="69"/>
      <c r="BC24" s="69"/>
      <c r="BE24" s="69" t="s">
        <v>281</v>
      </c>
      <c r="BF24" s="69"/>
      <c r="BG24" s="69"/>
      <c r="BH24" s="69"/>
      <c r="BI24" s="69"/>
      <c r="BJ24" s="69"/>
    </row>
    <row r="25" spans="1:62">
      <c r="A25" s="65"/>
      <c r="B25" s="65" t="s">
        <v>317</v>
      </c>
      <c r="C25" s="65" t="s">
        <v>318</v>
      </c>
      <c r="D25" s="65" t="s">
        <v>319</v>
      </c>
      <c r="E25" s="65" t="s">
        <v>320</v>
      </c>
      <c r="F25" s="65" t="s">
        <v>313</v>
      </c>
      <c r="H25" s="65"/>
      <c r="I25" s="65" t="s">
        <v>317</v>
      </c>
      <c r="J25" s="65" t="s">
        <v>318</v>
      </c>
      <c r="K25" s="65" t="s">
        <v>319</v>
      </c>
      <c r="L25" s="65" t="s">
        <v>320</v>
      </c>
      <c r="M25" s="65" t="s">
        <v>313</v>
      </c>
      <c r="O25" s="65"/>
      <c r="P25" s="65" t="s">
        <v>317</v>
      </c>
      <c r="Q25" s="65" t="s">
        <v>318</v>
      </c>
      <c r="R25" s="65" t="s">
        <v>319</v>
      </c>
      <c r="S25" s="65" t="s">
        <v>320</v>
      </c>
      <c r="T25" s="65" t="s">
        <v>313</v>
      </c>
      <c r="V25" s="65"/>
      <c r="W25" s="65" t="s">
        <v>317</v>
      </c>
      <c r="X25" s="65" t="s">
        <v>318</v>
      </c>
      <c r="Y25" s="65" t="s">
        <v>319</v>
      </c>
      <c r="Z25" s="65" t="s">
        <v>320</v>
      </c>
      <c r="AA25" s="65" t="s">
        <v>313</v>
      </c>
      <c r="AC25" s="65"/>
      <c r="AD25" s="65" t="s">
        <v>317</v>
      </c>
      <c r="AE25" s="65" t="s">
        <v>318</v>
      </c>
      <c r="AF25" s="65" t="s">
        <v>319</v>
      </c>
      <c r="AG25" s="65" t="s">
        <v>320</v>
      </c>
      <c r="AH25" s="65" t="s">
        <v>313</v>
      </c>
      <c r="AJ25" s="65"/>
      <c r="AK25" s="65" t="s">
        <v>317</v>
      </c>
      <c r="AL25" s="65" t="s">
        <v>318</v>
      </c>
      <c r="AM25" s="65" t="s">
        <v>319</v>
      </c>
      <c r="AN25" s="65" t="s">
        <v>320</v>
      </c>
      <c r="AO25" s="65" t="s">
        <v>313</v>
      </c>
      <c r="AQ25" s="65"/>
      <c r="AR25" s="65" t="s">
        <v>317</v>
      </c>
      <c r="AS25" s="65" t="s">
        <v>318</v>
      </c>
      <c r="AT25" s="65" t="s">
        <v>319</v>
      </c>
      <c r="AU25" s="65" t="s">
        <v>320</v>
      </c>
      <c r="AV25" s="65" t="s">
        <v>313</v>
      </c>
      <c r="AX25" s="65"/>
      <c r="AY25" s="65" t="s">
        <v>317</v>
      </c>
      <c r="AZ25" s="65" t="s">
        <v>318</v>
      </c>
      <c r="BA25" s="65" t="s">
        <v>319</v>
      </c>
      <c r="BB25" s="65" t="s">
        <v>320</v>
      </c>
      <c r="BC25" s="65" t="s">
        <v>313</v>
      </c>
      <c r="BE25" s="65"/>
      <c r="BF25" s="65" t="s">
        <v>317</v>
      </c>
      <c r="BG25" s="65" t="s">
        <v>318</v>
      </c>
      <c r="BH25" s="65" t="s">
        <v>319</v>
      </c>
      <c r="BI25" s="65" t="s">
        <v>320</v>
      </c>
      <c r="BJ25" s="65" t="s">
        <v>313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224.6438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2.8431465999999999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2.1619510000000002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27.49314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2.6370231999999998</v>
      </c>
      <c r="AJ26" s="65" t="s">
        <v>282</v>
      </c>
      <c r="AK26" s="65">
        <v>320</v>
      </c>
      <c r="AL26" s="65">
        <v>400</v>
      </c>
      <c r="AM26" s="65">
        <v>0</v>
      </c>
      <c r="AN26" s="65">
        <v>1000</v>
      </c>
      <c r="AO26" s="65">
        <v>956.1096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7.0056944000000003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3.1715781999999999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1.6212655</v>
      </c>
    </row>
    <row r="33" spans="1:68">
      <c r="A33" s="70" t="s">
        <v>283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9" t="s">
        <v>177</v>
      </c>
      <c r="B34" s="69"/>
      <c r="C34" s="69"/>
      <c r="D34" s="69"/>
      <c r="E34" s="69"/>
      <c r="F34" s="69"/>
      <c r="H34" s="69" t="s">
        <v>284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285</v>
      </c>
      <c r="W34" s="69"/>
      <c r="X34" s="69"/>
      <c r="Y34" s="69"/>
      <c r="Z34" s="69"/>
      <c r="AA34" s="69"/>
      <c r="AC34" s="69" t="s">
        <v>286</v>
      </c>
      <c r="AD34" s="69"/>
      <c r="AE34" s="69"/>
      <c r="AF34" s="69"/>
      <c r="AG34" s="69"/>
      <c r="AH34" s="69"/>
      <c r="AJ34" s="69" t="s">
        <v>287</v>
      </c>
      <c r="AK34" s="69"/>
      <c r="AL34" s="69"/>
      <c r="AM34" s="69"/>
      <c r="AN34" s="69"/>
      <c r="AO34" s="69"/>
    </row>
    <row r="35" spans="1:68">
      <c r="A35" s="65"/>
      <c r="B35" s="65" t="s">
        <v>317</v>
      </c>
      <c r="C35" s="65" t="s">
        <v>318</v>
      </c>
      <c r="D35" s="65" t="s">
        <v>319</v>
      </c>
      <c r="E35" s="65" t="s">
        <v>320</v>
      </c>
      <c r="F35" s="65" t="s">
        <v>313</v>
      </c>
      <c r="H35" s="65"/>
      <c r="I35" s="65" t="s">
        <v>317</v>
      </c>
      <c r="J35" s="65" t="s">
        <v>318</v>
      </c>
      <c r="K35" s="65" t="s">
        <v>319</v>
      </c>
      <c r="L35" s="65" t="s">
        <v>320</v>
      </c>
      <c r="M35" s="65" t="s">
        <v>313</v>
      </c>
      <c r="O35" s="65"/>
      <c r="P35" s="65" t="s">
        <v>317</v>
      </c>
      <c r="Q35" s="65" t="s">
        <v>318</v>
      </c>
      <c r="R35" s="65" t="s">
        <v>319</v>
      </c>
      <c r="S35" s="65" t="s">
        <v>320</v>
      </c>
      <c r="T35" s="65" t="s">
        <v>313</v>
      </c>
      <c r="V35" s="65"/>
      <c r="W35" s="65" t="s">
        <v>317</v>
      </c>
      <c r="X35" s="65" t="s">
        <v>318</v>
      </c>
      <c r="Y35" s="65" t="s">
        <v>319</v>
      </c>
      <c r="Z35" s="65" t="s">
        <v>320</v>
      </c>
      <c r="AA35" s="65" t="s">
        <v>313</v>
      </c>
      <c r="AC35" s="65"/>
      <c r="AD35" s="65" t="s">
        <v>317</v>
      </c>
      <c r="AE35" s="65" t="s">
        <v>318</v>
      </c>
      <c r="AF35" s="65" t="s">
        <v>319</v>
      </c>
      <c r="AG35" s="65" t="s">
        <v>320</v>
      </c>
      <c r="AH35" s="65" t="s">
        <v>313</v>
      </c>
      <c r="AJ35" s="65"/>
      <c r="AK35" s="65" t="s">
        <v>317</v>
      </c>
      <c r="AL35" s="65" t="s">
        <v>318</v>
      </c>
      <c r="AM35" s="65" t="s">
        <v>319</v>
      </c>
      <c r="AN35" s="65" t="s">
        <v>320</v>
      </c>
      <c r="AO35" s="65" t="s">
        <v>313</v>
      </c>
    </row>
    <row r="36" spans="1:68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901.23389999999995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1786.4363000000001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12089.311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5564.36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192.27930000000001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211.29445999999999</v>
      </c>
    </row>
    <row r="43" spans="1:68">
      <c r="A43" s="70" t="s">
        <v>288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289</v>
      </c>
      <c r="B44" s="69"/>
      <c r="C44" s="69"/>
      <c r="D44" s="69"/>
      <c r="E44" s="69"/>
      <c r="F44" s="69"/>
      <c r="H44" s="69" t="s">
        <v>290</v>
      </c>
      <c r="I44" s="69"/>
      <c r="J44" s="69"/>
      <c r="K44" s="69"/>
      <c r="L44" s="69"/>
      <c r="M44" s="69"/>
      <c r="O44" s="69" t="s">
        <v>291</v>
      </c>
      <c r="P44" s="69"/>
      <c r="Q44" s="69"/>
      <c r="R44" s="69"/>
      <c r="S44" s="69"/>
      <c r="T44" s="69"/>
      <c r="V44" s="69" t="s">
        <v>292</v>
      </c>
      <c r="W44" s="69"/>
      <c r="X44" s="69"/>
      <c r="Y44" s="69"/>
      <c r="Z44" s="69"/>
      <c r="AA44" s="69"/>
      <c r="AC44" s="69" t="s">
        <v>293</v>
      </c>
      <c r="AD44" s="69"/>
      <c r="AE44" s="69"/>
      <c r="AF44" s="69"/>
      <c r="AG44" s="69"/>
      <c r="AH44" s="69"/>
      <c r="AJ44" s="69" t="s">
        <v>294</v>
      </c>
      <c r="AK44" s="69"/>
      <c r="AL44" s="69"/>
      <c r="AM44" s="69"/>
      <c r="AN44" s="69"/>
      <c r="AO44" s="69"/>
      <c r="AQ44" s="69" t="s">
        <v>295</v>
      </c>
      <c r="AR44" s="69"/>
      <c r="AS44" s="69"/>
      <c r="AT44" s="69"/>
      <c r="AU44" s="69"/>
      <c r="AV44" s="69"/>
      <c r="AX44" s="69" t="s">
        <v>296</v>
      </c>
      <c r="AY44" s="69"/>
      <c r="AZ44" s="69"/>
      <c r="BA44" s="69"/>
      <c r="BB44" s="69"/>
      <c r="BC44" s="69"/>
      <c r="BE44" s="69" t="s">
        <v>297</v>
      </c>
      <c r="BF44" s="69"/>
      <c r="BG44" s="69"/>
      <c r="BH44" s="69"/>
      <c r="BI44" s="69"/>
      <c r="BJ44" s="69"/>
    </row>
    <row r="45" spans="1:68">
      <c r="A45" s="65"/>
      <c r="B45" s="65" t="s">
        <v>317</v>
      </c>
      <c r="C45" s="65" t="s">
        <v>318</v>
      </c>
      <c r="D45" s="65" t="s">
        <v>319</v>
      </c>
      <c r="E45" s="65" t="s">
        <v>320</v>
      </c>
      <c r="F45" s="65" t="s">
        <v>313</v>
      </c>
      <c r="H45" s="65"/>
      <c r="I45" s="65" t="s">
        <v>317</v>
      </c>
      <c r="J45" s="65" t="s">
        <v>318</v>
      </c>
      <c r="K45" s="65" t="s">
        <v>319</v>
      </c>
      <c r="L45" s="65" t="s">
        <v>320</v>
      </c>
      <c r="M45" s="65" t="s">
        <v>313</v>
      </c>
      <c r="O45" s="65"/>
      <c r="P45" s="65" t="s">
        <v>317</v>
      </c>
      <c r="Q45" s="65" t="s">
        <v>318</v>
      </c>
      <c r="R45" s="65" t="s">
        <v>319</v>
      </c>
      <c r="S45" s="65" t="s">
        <v>320</v>
      </c>
      <c r="T45" s="65" t="s">
        <v>313</v>
      </c>
      <c r="V45" s="65"/>
      <c r="W45" s="65" t="s">
        <v>317</v>
      </c>
      <c r="X45" s="65" t="s">
        <v>318</v>
      </c>
      <c r="Y45" s="65" t="s">
        <v>319</v>
      </c>
      <c r="Z45" s="65" t="s">
        <v>320</v>
      </c>
      <c r="AA45" s="65" t="s">
        <v>313</v>
      </c>
      <c r="AC45" s="65"/>
      <c r="AD45" s="65" t="s">
        <v>317</v>
      </c>
      <c r="AE45" s="65" t="s">
        <v>318</v>
      </c>
      <c r="AF45" s="65" t="s">
        <v>319</v>
      </c>
      <c r="AG45" s="65" t="s">
        <v>320</v>
      </c>
      <c r="AH45" s="65" t="s">
        <v>313</v>
      </c>
      <c r="AJ45" s="65"/>
      <c r="AK45" s="65" t="s">
        <v>317</v>
      </c>
      <c r="AL45" s="65" t="s">
        <v>318</v>
      </c>
      <c r="AM45" s="65" t="s">
        <v>319</v>
      </c>
      <c r="AN45" s="65" t="s">
        <v>320</v>
      </c>
      <c r="AO45" s="65" t="s">
        <v>313</v>
      </c>
      <c r="AQ45" s="65"/>
      <c r="AR45" s="65" t="s">
        <v>317</v>
      </c>
      <c r="AS45" s="65" t="s">
        <v>318</v>
      </c>
      <c r="AT45" s="65" t="s">
        <v>319</v>
      </c>
      <c r="AU45" s="65" t="s">
        <v>320</v>
      </c>
      <c r="AV45" s="65" t="s">
        <v>313</v>
      </c>
      <c r="AX45" s="65"/>
      <c r="AY45" s="65" t="s">
        <v>317</v>
      </c>
      <c r="AZ45" s="65" t="s">
        <v>318</v>
      </c>
      <c r="BA45" s="65" t="s">
        <v>319</v>
      </c>
      <c r="BB45" s="65" t="s">
        <v>320</v>
      </c>
      <c r="BC45" s="65" t="s">
        <v>313</v>
      </c>
      <c r="BE45" s="65"/>
      <c r="BF45" s="65" t="s">
        <v>317</v>
      </c>
      <c r="BG45" s="65" t="s">
        <v>318</v>
      </c>
      <c r="BH45" s="65" t="s">
        <v>319</v>
      </c>
      <c r="BI45" s="65" t="s">
        <v>320</v>
      </c>
      <c r="BJ45" s="65" t="s">
        <v>313</v>
      </c>
    </row>
    <row r="46" spans="1:68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24.725124000000001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15.627783000000001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873.30470000000003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7.1350395999999996E-2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6.0918106999999999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164.59380999999999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116.55441</v>
      </c>
      <c r="AX46" s="65" t="s">
        <v>299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335</v>
      </c>
      <c r="B2" s="61" t="s">
        <v>336</v>
      </c>
      <c r="C2" s="61" t="s">
        <v>301</v>
      </c>
      <c r="D2" s="61">
        <v>48</v>
      </c>
      <c r="E2" s="61">
        <v>3413.0127000000002</v>
      </c>
      <c r="F2" s="61">
        <v>571.52099999999996</v>
      </c>
      <c r="G2" s="61">
        <v>68.458699999999993</v>
      </c>
      <c r="H2" s="61">
        <v>44.294716000000001</v>
      </c>
      <c r="I2" s="61">
        <v>24.163988</v>
      </c>
      <c r="J2" s="61">
        <v>98.275899999999993</v>
      </c>
      <c r="K2" s="61">
        <v>64.758156</v>
      </c>
      <c r="L2" s="61">
        <v>33.517746000000002</v>
      </c>
      <c r="M2" s="61">
        <v>40.680103000000003</v>
      </c>
      <c r="N2" s="61">
        <v>3.5531266000000001</v>
      </c>
      <c r="O2" s="61">
        <v>21.797546000000001</v>
      </c>
      <c r="P2" s="61">
        <v>1349.3898999999999</v>
      </c>
      <c r="Q2" s="61">
        <v>48.215870000000002</v>
      </c>
      <c r="R2" s="61">
        <v>979.45579999999995</v>
      </c>
      <c r="S2" s="61">
        <v>109.16145</v>
      </c>
      <c r="T2" s="61">
        <v>10443.531000000001</v>
      </c>
      <c r="U2" s="61">
        <v>3.7523347999999999</v>
      </c>
      <c r="V2" s="61">
        <v>41.934044</v>
      </c>
      <c r="W2" s="61">
        <v>574.64419999999996</v>
      </c>
      <c r="X2" s="61">
        <v>224.6438</v>
      </c>
      <c r="Y2" s="61">
        <v>2.8431465999999999</v>
      </c>
      <c r="Z2" s="61">
        <v>2.1619510000000002</v>
      </c>
      <c r="AA2" s="61">
        <v>27.49314</v>
      </c>
      <c r="AB2" s="61">
        <v>2.6370231999999998</v>
      </c>
      <c r="AC2" s="61">
        <v>956.1096</v>
      </c>
      <c r="AD2" s="61">
        <v>7.0056944000000003</v>
      </c>
      <c r="AE2" s="61">
        <v>3.1715781999999999</v>
      </c>
      <c r="AF2" s="61">
        <v>1.6212655</v>
      </c>
      <c r="AG2" s="61">
        <v>901.23389999999995</v>
      </c>
      <c r="AH2" s="61">
        <v>662.30650000000003</v>
      </c>
      <c r="AI2" s="61">
        <v>238.92740000000001</v>
      </c>
      <c r="AJ2" s="61">
        <v>1786.4363000000001</v>
      </c>
      <c r="AK2" s="61">
        <v>12089.311</v>
      </c>
      <c r="AL2" s="61">
        <v>192.27930000000001</v>
      </c>
      <c r="AM2" s="61">
        <v>5564.36</v>
      </c>
      <c r="AN2" s="61">
        <v>211.29445999999999</v>
      </c>
      <c r="AO2" s="61">
        <v>24.725124000000001</v>
      </c>
      <c r="AP2" s="61">
        <v>19.881865999999999</v>
      </c>
      <c r="AQ2" s="61">
        <v>4.8432579999999996</v>
      </c>
      <c r="AR2" s="61">
        <v>15.627783000000001</v>
      </c>
      <c r="AS2" s="61">
        <v>873.30470000000003</v>
      </c>
      <c r="AT2" s="61">
        <v>7.1350395999999996E-2</v>
      </c>
      <c r="AU2" s="61">
        <v>6.0918106999999999</v>
      </c>
      <c r="AV2" s="61">
        <v>164.59380999999999</v>
      </c>
      <c r="AW2" s="61">
        <v>116.55441</v>
      </c>
      <c r="AX2" s="61">
        <v>0.52970459999999997</v>
      </c>
      <c r="AY2" s="61">
        <v>1.7323974</v>
      </c>
      <c r="AZ2" s="61">
        <v>323.87344000000002</v>
      </c>
      <c r="BA2" s="61">
        <v>53.018486000000003</v>
      </c>
      <c r="BB2" s="61">
        <v>14.108803999999999</v>
      </c>
      <c r="BC2" s="61">
        <v>18.512169</v>
      </c>
      <c r="BD2" s="61">
        <v>20.389230000000001</v>
      </c>
      <c r="BE2" s="61">
        <v>0.61560994000000002</v>
      </c>
      <c r="BF2" s="61">
        <v>2.9605991999999999</v>
      </c>
      <c r="BG2" s="61">
        <v>6.9387240000000003E-3</v>
      </c>
      <c r="BH2" s="61">
        <v>1.2867539000000001E-2</v>
      </c>
      <c r="BI2" s="61">
        <v>1.1213315999999999E-2</v>
      </c>
      <c r="BJ2" s="61">
        <v>6.4424365999999997E-2</v>
      </c>
      <c r="BK2" s="61">
        <v>5.3374800000000001E-4</v>
      </c>
      <c r="BL2" s="61">
        <v>0.44238569999999999</v>
      </c>
      <c r="BM2" s="61">
        <v>4.3207417000000001</v>
      </c>
      <c r="BN2" s="61">
        <v>1.3702163000000001</v>
      </c>
      <c r="BO2" s="61">
        <v>88.327460000000002</v>
      </c>
      <c r="BP2" s="61">
        <v>12.243556</v>
      </c>
      <c r="BQ2" s="61">
        <v>24.190899999999999</v>
      </c>
      <c r="BR2" s="61">
        <v>94.987350000000006</v>
      </c>
      <c r="BS2" s="61">
        <v>73.295079999999999</v>
      </c>
      <c r="BT2" s="61">
        <v>18.235733</v>
      </c>
      <c r="BU2" s="61">
        <v>0.29173145</v>
      </c>
      <c r="BV2" s="61">
        <v>2.726607E-2</v>
      </c>
      <c r="BW2" s="61">
        <v>1.1302314</v>
      </c>
      <c r="BX2" s="61">
        <v>1.6363211</v>
      </c>
      <c r="BY2" s="61">
        <v>0.14590932000000001</v>
      </c>
      <c r="BZ2" s="61">
        <v>5.5650399999999998E-4</v>
      </c>
      <c r="CA2" s="61">
        <v>0.91317289999999995</v>
      </c>
      <c r="CB2" s="61">
        <v>1.6298652E-2</v>
      </c>
      <c r="CC2" s="61">
        <v>0.13058849</v>
      </c>
      <c r="CD2" s="61">
        <v>0.82090379999999996</v>
      </c>
      <c r="CE2" s="61">
        <v>7.681019E-2</v>
      </c>
      <c r="CF2" s="61">
        <v>0.14667295</v>
      </c>
      <c r="CG2" s="61">
        <v>4.9500000000000003E-7</v>
      </c>
      <c r="CH2" s="61">
        <v>2.5349400000000001E-2</v>
      </c>
      <c r="CI2" s="61">
        <v>6.3708406000000002E-3</v>
      </c>
      <c r="CJ2" s="61">
        <v>1.710637</v>
      </c>
      <c r="CK2" s="61">
        <v>1.8369317E-2</v>
      </c>
      <c r="CL2" s="61">
        <v>2.5314397999999998</v>
      </c>
      <c r="CM2" s="61">
        <v>3.9545705</v>
      </c>
      <c r="CN2" s="61">
        <v>3052.0563999999999</v>
      </c>
      <c r="CO2" s="61">
        <v>5168.4380000000001</v>
      </c>
      <c r="CP2" s="61">
        <v>2362.8544999999999</v>
      </c>
      <c r="CQ2" s="61">
        <v>1080.9679000000001</v>
      </c>
      <c r="CR2" s="61">
        <v>688.42309999999998</v>
      </c>
      <c r="CS2" s="61">
        <v>610.35339999999997</v>
      </c>
      <c r="CT2" s="61">
        <v>3085.1266999999998</v>
      </c>
      <c r="CU2" s="61">
        <v>1589.1611</v>
      </c>
      <c r="CV2" s="61">
        <v>2018.1903</v>
      </c>
      <c r="CW2" s="61">
        <v>1713.7222999999999</v>
      </c>
      <c r="CX2" s="61">
        <v>565.51624000000004</v>
      </c>
      <c r="CY2" s="61">
        <v>4174.7227000000003</v>
      </c>
      <c r="CZ2" s="61">
        <v>1803.8607</v>
      </c>
      <c r="DA2" s="61">
        <v>4105.7826999999997</v>
      </c>
      <c r="DB2" s="61">
        <v>4475.4443000000001</v>
      </c>
      <c r="DC2" s="61">
        <v>5345.6454999999996</v>
      </c>
      <c r="DD2" s="61">
        <v>10536.034</v>
      </c>
      <c r="DE2" s="61">
        <v>1861.6949999999999</v>
      </c>
      <c r="DF2" s="61">
        <v>5954.9165000000003</v>
      </c>
      <c r="DG2" s="61">
        <v>2129.4841000000001</v>
      </c>
      <c r="DH2" s="61">
        <v>64.500789999999995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53.018486000000003</v>
      </c>
      <c r="B6">
        <f>BB2</f>
        <v>14.108803999999999</v>
      </c>
      <c r="C6">
        <f>BC2</f>
        <v>18.512169</v>
      </c>
      <c r="D6">
        <f>BD2</f>
        <v>20.389230000000001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5" sqref="G5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26421</v>
      </c>
      <c r="C2" s="56">
        <f ca="1">YEAR(TODAY())-YEAR(B2)+IF(TODAY()&gt;=DATE(YEAR(TODAY()),MONTH(B2),DAY(B2)),0,-1)</f>
        <v>48</v>
      </c>
      <c r="E2" s="52">
        <v>177</v>
      </c>
      <c r="F2" s="53" t="s">
        <v>39</v>
      </c>
      <c r="G2" s="52">
        <v>83</v>
      </c>
      <c r="H2" s="51" t="s">
        <v>41</v>
      </c>
      <c r="I2" s="72">
        <f>ROUND(G3/E3^2,1)</f>
        <v>26.5</v>
      </c>
    </row>
    <row r="3" spans="1:9">
      <c r="E3" s="51">
        <f>E2/100</f>
        <v>1.77</v>
      </c>
      <c r="F3" s="51" t="s">
        <v>40</v>
      </c>
      <c r="G3" s="51">
        <f>G2</f>
        <v>83</v>
      </c>
      <c r="H3" s="51" t="s">
        <v>41</v>
      </c>
      <c r="I3" s="72"/>
    </row>
    <row r="4" spans="1:9">
      <c r="A4" t="s">
        <v>273</v>
      </c>
    </row>
    <row r="5" spans="1:9">
      <c r="B5" s="60">
        <v>44029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R23" sqref="R23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김철중, ID : H1900296)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07월 17일 16:26:56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6" zoomScaleNormal="100" zoomScaleSheetLayoutView="100" zoomScalePageLayoutView="10" workbookViewId="0">
      <selection activeCell="W10" sqref="W10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302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44029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48</v>
      </c>
      <c r="G12" s="137"/>
      <c r="H12" s="137"/>
      <c r="I12" s="137"/>
      <c r="K12" s="128">
        <f>'개인정보 및 신체계측 입력'!E2</f>
        <v>177</v>
      </c>
      <c r="L12" s="129"/>
      <c r="M12" s="122">
        <f>'개인정보 및 신체계측 입력'!G2</f>
        <v>83</v>
      </c>
      <c r="N12" s="123"/>
      <c r="O12" s="118" t="s">
        <v>271</v>
      </c>
      <c r="P12" s="112"/>
      <c r="Q12" s="115">
        <f>'개인정보 및 신체계측 입력'!I2</f>
        <v>26.5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김철중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77.415000000000006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9.2729999999999997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13.311999999999999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19.600000000000001</v>
      </c>
      <c r="L72" s="36" t="s">
        <v>53</v>
      </c>
      <c r="M72" s="36">
        <f>ROUND('DRIs DATA'!K8,1)</f>
        <v>5.3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130.59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349.45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224.64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175.8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112.65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805.95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247.25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jinhee</cp:lastModifiedBy>
  <cp:lastPrinted>2020-07-30T01:18:46Z</cp:lastPrinted>
  <dcterms:created xsi:type="dcterms:W3CDTF">2015-06-13T08:19:18Z</dcterms:created>
  <dcterms:modified xsi:type="dcterms:W3CDTF">2020-07-30T01:18:52Z</dcterms:modified>
</cp:coreProperties>
</file>