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5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<sst xmlns="http://schemas.openxmlformats.org/spreadsheetml/2006/main" count="692" uniqueCount="341">
  <si>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</si>
  <si>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</si>
  <si>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</si>
  <si>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</si>
  <si>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</si>
  <si>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</si>
  <si>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</si>
  <si>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</si>
  <si>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</si>
  <si>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</si>
  <si>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</si>
  <si>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</si>
  <si>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</si>
  <si>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</si>
  <si>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</si>
  <si>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</si>
  <si>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</si>
  <si>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</si>
  <si>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</si>
  <si>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</si>
  <si>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</si>
  <si>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</si>
  <si>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</si>
  <si>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</si>
  <si>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</si>
  <si>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</si>
  <si>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</si>
  <si>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</si>
  <si>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</si>
  <si>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</si>
  <si>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</si>
  <si>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</si>
  <si>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</si>
  <si>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</si>
  <si>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</si>
  <si>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</si>
  <si>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</si>
  <si>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</si>
  <si>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</si>
  <si>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</si>
  <si>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</si>
  <si>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</si>
  <si>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</si>
  <si>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</si>
  <si>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</si>
  <si>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</si>
  <si>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</si>
  <si>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</si>
  <si>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</si>
  <si>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</si>
  <si>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</si>
  <si>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</si>
  <si>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</si>
  <si>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</si>
  <si>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</si>
  <si>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</si>
  <si>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</si>
  <si>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</si>
  <si>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</si>
  <si>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</si>
  <si>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</si>
  <si>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</si>
  <si>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</si>
  <si>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</si>
  <si>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</si>
  <si>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</si>
  <si>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</si>
  <si>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</si>
  <si>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</si>
  <si>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</si>
  <si>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</si>
  <si>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</si>
  <si>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</si>
  <si>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</si>
  <si>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</si>
  <si>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</si>
  <si>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</si>
  <si>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</si>
  <si>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</si>
  <si>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</si>
  <si>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</si>
  <si>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</si>
  <si>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</si>
  <si>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</si>
  <si>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</si>
  <si>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</si>
  <si>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</si>
  <si>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</si>
  <si>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</si>
  <si>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</si>
  <si>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</si>
  <si>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</si>
  <si>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</si>
  <si>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</si>
  <si>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</si>
  <si>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</si>
  <si>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</si>
  <si>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</si>
  <si>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</si>
  <si>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</si>
  <si>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</si>
  <si>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</si>
  <si>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</si>
  <si>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</si>
  <si>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</si>
  <si>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</si>
  <si>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</si>
  <si>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</si>
  <si>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</si>
  <si>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</si>
  <si>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</si>
  <si>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</si>
  <si>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</si>
  <si>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</si>
  <si>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</si>
  <si>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</si>
  <si>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</si>
  <si>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</si>
  <si>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</si>
  <si>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</si>
  <si>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</si>
  <si>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</si>
  <si>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</si>
  <si>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</si>
  <si>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</si>
  <si>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</si>
  <si>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</si>
  <si>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</si>
  <si>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</si>
  <si>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</si>
  <si>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</si>
  <si>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</si>
  <si>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</si>
  <si>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</si>
  <si>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</si>
  <si>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</si>
  <si>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</si>
  <si>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</si>
  <si>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</si>
  <si>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</si>
  <si>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</si>
  <si>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</si>
  <si>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</si>
  <si>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</si>
  <si>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</si>
  <si>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</si>
  <si>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</si>
  <si>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</si>
  <si>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</si>
  <si>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</si>
  <si>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</si>
  <si>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</si>
  <si>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</si>
  <si>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</si>
  <si>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</si>
  <si>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</si>
  <si>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</si>
  <si>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</si>
  <si>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</si>
  <si>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</si>
  <si>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</si>
  <si>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</si>
  <si>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</si>
  <si>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</si>
  <si>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</si>
  <si>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</si>
  <si>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</si>
  <si>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</si>
  <si>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</si>
  <si>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</si>
  <si>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</si>
  <si>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</si>
  <si>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</si>
  <si>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</si>
  <si>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</si>
  <si>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</si>
  <si>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</si>
  <si>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</si>
  <si>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</si>
  <si>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</si>
  <si>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</si>
  <si>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</si>
  <si>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</si>
  <si>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</si>
  <si>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</si>
  <si>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</si>
  <si>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</si>
  <si>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</si>
  <si>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</si>
  <si>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</si>
  <si>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</si>
  <si>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</si>
  <si>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</si>
  <si>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</si>
  <si>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</si>
  <si>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</si>
  <si>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</si>
  <si>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</si>
  <si>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</si>
  <si>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</si>
  <si>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</si>
  <si>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</si>
  <si>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</si>
  <si>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</si>
  <si>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</si>
  <si>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</si>
  <si>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</si>
  <si>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</si>
  <si>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</si>
  <si>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</si>
  <si>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</si>
  <si>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</si>
  <si>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</si>
  <si>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</si>
  <si>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</si>
  <si>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</si>
  <si>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</si>
  <si>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</si>
  <si>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</si>
  <si>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</si>
  <si>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</si>
  <si>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</si>
  <si>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</si>
  <si>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</si>
  <si>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</si>
  <si>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</si>
  <si>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</si>
  <si>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</si>
  <si>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</si>
  <si>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</si>
  <si>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</si>
  <si>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</si>
  <si>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</si>
  <si>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</si>
  <si>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</si>
  <si>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</si>
  <si>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</si>
  <si>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</si>
  <si>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</si>
  <si>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</si>
  <si>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</si>
  <si>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</si>
  <si>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</si>
  <si>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</si>
  <si>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</si>
  <si>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</si>
  <si>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</si>
  <si>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</si>
  <si>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</si>
  <si>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</si>
  <si>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</si>
  <si>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</si>
  <si>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</si>
  <si>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</si>
  <si>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</si>
  <si>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</si>
  <si>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</si>
  <si>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</si>
  <si>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</si>
  <si>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</si>
  <si>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</si>
  <si>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</si>
  <si>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</si>
  <si>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</si>
  <si>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</si>
  <si>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</si>
  <si>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</si>
  <si>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</si>
  <si>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</si>
  <si>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</si>
  <si>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</si>
  <si>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</si>
  <si>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</si>
  <si>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</si>
  <si>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</si>
  <si>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</si>
  <si>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</si>
  <si>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</si>
  <si>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</si>
  <si>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</si>
  <si>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</si>
  <si>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</si>
  <si>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</si>
  <si>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</si>
  <si>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</si>
  <si>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</si>
  <si>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</si>
  <si>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</si>
  <si>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</si>
  <si>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</si>
  <si>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</si>
  <si>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</si>
  <si>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</si>
  <si>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</si>
  <si>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</si>
  <si>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</si>
  <si>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</si>
  <si>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</si>
  <si>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</si>
  <si>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</si>
  <si>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</si>
  <si>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</si>
  <si>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</si>
  <si>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</si>
  <si>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</si>
  <si>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</si>
  <si>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</si>
  <si>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</si>
  <si>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</si>
  <si>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</si>
  <si>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</si>
  <si>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</si>
  <si>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</si>
  <si>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</si>
  <si>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</si>
  <si>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</si>
  <si>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</si>
  <si>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</si>
  <si>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</si>
  <si>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</si>
  <si>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</si>
  <si>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</si>
  <si>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</si>
  <si>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</si>
  <si>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</si>
  <si>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</si>
  <si>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</si>
  <si>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</si>
  <si>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</si>
  <si>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심선영, ID : H1900297)</t>
  </si>
  <si>
    <t>출력시각</t>
    <phoneticPr fontId="1" type="noConversion"/>
  </si>
  <si>
    <t>2020년 07월 17일 16:32:56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</si>
  <si>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</si>
  <si>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</si>
  <si>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</si>
  <si>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</si>
  <si>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</si>
  <si>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</si>
  <si>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H1900297</t>
  </si>
  <si>
    <t>심선영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</si>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</sst>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131.40579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403328"/>
        <c:axId val="170404864"/>
      </c:barChart>
      <c:catAx>
        <c:axId val="17040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404864"/>
        <c:crosses val="autoZero"/>
        <c:auto val="1"/>
        <c:lblAlgn val="ctr"/>
        <c:lblOffset val="100"/>
        <c:noMultiLvlLbl val="0"/>
      </c:catAx>
      <c:valAx>
        <c:axId val="1704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40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4.7403927000000001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652416"/>
        <c:axId val="170653952"/>
      </c:barChart>
      <c:catAx>
        <c:axId val="17065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653952"/>
        <c:crosses val="autoZero"/>
        <c:auto val="1"/>
        <c:lblAlgn val="ctr"/>
        <c:lblOffset val="100"/>
        <c:noMultiLvlLbl val="0"/>
      </c:catAx>
      <c:valAx>
        <c:axId val="17065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65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9.4080539999999999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693760"/>
        <c:axId val="170695296"/>
      </c:barChart>
      <c:catAx>
        <c:axId val="17069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695296"/>
        <c:crosses val="autoZero"/>
        <c:auto val="1"/>
        <c:lblAlgn val="ctr"/>
        <c:lblOffset val="100"/>
        <c:noMultiLvlLbl val="0"/>
      </c:catAx>
      <c:valAx>
        <c:axId val="17069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69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2350.6514000000002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726912"/>
        <c:axId val="170728448"/>
      </c:barChart>
      <c:catAx>
        <c:axId val="17072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728448"/>
        <c:crosses val="autoZero"/>
        <c:auto val="1"/>
        <c:lblAlgn val="ctr"/>
        <c:lblOffset val="100"/>
        <c:noMultiLvlLbl val="0"/>
      </c:catAx>
      <c:valAx>
        <c:axId val="170728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7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8521.0930000000008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772352"/>
        <c:axId val="170773888"/>
      </c:barChart>
      <c:catAx>
        <c:axId val="17077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773888"/>
        <c:crosses val="autoZero"/>
        <c:auto val="1"/>
        <c:lblAlgn val="ctr"/>
        <c:lblOffset val="100"/>
        <c:noMultiLvlLbl val="0"/>
      </c:catAx>
      <c:valAx>
        <c:axId val="1707738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77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304.62783999999999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342080"/>
        <c:axId val="171347968"/>
      </c:barChart>
      <c:catAx>
        <c:axId val="1713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347968"/>
        <c:crosses val="autoZero"/>
        <c:auto val="1"/>
        <c:lblAlgn val="ctr"/>
        <c:lblOffset val="100"/>
        <c:noMultiLvlLbl val="0"/>
      </c:catAx>
      <c:valAx>
        <c:axId val="17134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34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318.94326999999998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383424"/>
        <c:axId val="171397504"/>
      </c:barChart>
      <c:catAx>
        <c:axId val="17138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397504"/>
        <c:crosses val="autoZero"/>
        <c:auto val="1"/>
        <c:lblAlgn val="ctr"/>
        <c:lblOffset val="100"/>
        <c:noMultiLvlLbl val="0"/>
      </c:catAx>
      <c:valAx>
        <c:axId val="17139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38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19.739258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412480"/>
        <c:axId val="171422464"/>
      </c:barChart>
      <c:catAx>
        <c:axId val="1714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422464"/>
        <c:crosses val="autoZero"/>
        <c:auto val="1"/>
        <c:lblAlgn val="ctr"/>
        <c:lblOffset val="100"/>
        <c:noMultiLvlLbl val="0"/>
      </c:catAx>
      <c:valAx>
        <c:axId val="17142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4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1393.9676999999999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449728"/>
        <c:axId val="171455616"/>
      </c:barChart>
      <c:catAx>
        <c:axId val="1714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455616"/>
        <c:crosses val="autoZero"/>
        <c:auto val="1"/>
        <c:lblAlgn val="ctr"/>
        <c:lblOffset val="100"/>
        <c:noMultiLvlLbl val="0"/>
      </c:catAx>
      <c:valAx>
        <c:axId val="1714556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44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6.3066594000000004E-2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118592"/>
        <c:axId val="171120128"/>
      </c:barChart>
      <c:catAx>
        <c:axId val="17111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120128"/>
        <c:crosses val="autoZero"/>
        <c:auto val="1"/>
        <c:lblAlgn val="ctr"/>
        <c:lblOffset val="100"/>
        <c:noMultiLvlLbl val="0"/>
      </c:catAx>
      <c:valAx>
        <c:axId val="17112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11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6.1483135000000004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151744"/>
        <c:axId val="171153280"/>
      </c:barChart>
      <c:catAx>
        <c:axId val="1711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153280"/>
        <c:crosses val="autoZero"/>
        <c:auto val="1"/>
        <c:lblAlgn val="ctr"/>
        <c:lblOffset val="100"/>
        <c:noMultiLvlLbl val="0"/>
      </c:catAx>
      <c:valAx>
        <c:axId val="171153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15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74.1327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452864"/>
        <c:axId val="170454400"/>
      </c:barChart>
      <c:catAx>
        <c:axId val="1704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454400"/>
        <c:crosses val="autoZero"/>
        <c:auto val="1"/>
        <c:lblAlgn val="ctr"/>
        <c:lblOffset val="100"/>
        <c:noMultiLvlLbl val="0"/>
      </c:catAx>
      <c:valAx>
        <c:axId val="170454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45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121.88485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254528"/>
        <c:axId val="171256064"/>
      </c:barChart>
      <c:catAx>
        <c:axId val="17125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256064"/>
        <c:crosses val="autoZero"/>
        <c:auto val="1"/>
        <c:lblAlgn val="ctr"/>
        <c:lblOffset val="100"/>
        <c:noMultiLvlLbl val="0"/>
      </c:catAx>
      <c:valAx>
        <c:axId val="17125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25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109.99986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300352"/>
        <c:axId val="171301888"/>
      </c:barChart>
      <c:catAx>
        <c:axId val="1713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301888"/>
        <c:crosses val="autoZero"/>
        <c:auto val="1"/>
        <c:lblAlgn val="ctr"/>
        <c:lblOffset val="100"/>
        <c:noMultiLvlLbl val="0"/>
      </c:catAx>
      <c:valAx>
        <c:axId val="17130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3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7.7380000000000004</c:v>
                </c:pt>
                <c:pt idx="1">
                  <c:v>20.513999999999999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9416960"/>
        <c:axId val="169426944"/>
      </c:barChart>
      <c:catAx>
        <c:axId val="1694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426944"/>
        <c:crosses val="autoZero"/>
        <c:auto val="1"/>
        <c:lblAlgn val="ctr"/>
        <c:lblOffset val="100"/>
        <c:noMultiLvlLbl val="0"/>
      </c:catAx>
      <c:valAx>
        <c:axId val="16942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41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24.459707000000002</c:v>
                </c:pt>
                <c:pt idx="1">
                  <c:v>30.273197</c:v>
                </c:pt>
                <c:pt idx="2">
                  <c:v>41.700592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1500.1421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855872"/>
        <c:axId val="171857408"/>
      </c:barChart>
      <c:catAx>
        <c:axId val="17185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857408"/>
        <c:crosses val="autoZero"/>
        <c:auto val="1"/>
        <c:lblAlgn val="ctr"/>
        <c:lblOffset val="100"/>
        <c:noMultiLvlLbl val="0"/>
      </c:catAx>
      <c:valAx>
        <c:axId val="171857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85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58.725270000000002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897216"/>
        <c:axId val="171898752"/>
      </c:barChart>
      <c:catAx>
        <c:axId val="17189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898752"/>
        <c:crosses val="autoZero"/>
        <c:auto val="1"/>
        <c:lblAlgn val="ctr"/>
        <c:lblOffset val="100"/>
        <c:noMultiLvlLbl val="0"/>
      </c:catAx>
      <c:valAx>
        <c:axId val="17189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8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73.59</c:v>
                </c:pt>
                <c:pt idx="1">
                  <c:v>12.304</c:v>
                </c:pt>
                <c:pt idx="2">
                  <c:v>14.105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2012288"/>
        <c:axId val="172013824"/>
      </c:barChart>
      <c:catAx>
        <c:axId val="17201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013824"/>
        <c:crosses val="autoZero"/>
        <c:auto val="1"/>
        <c:lblAlgn val="ctr"/>
        <c:lblOffset val="100"/>
        <c:noMultiLvlLbl val="0"/>
      </c:catAx>
      <c:valAx>
        <c:axId val="17201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01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4264.2275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373120"/>
        <c:axId val="172374656"/>
      </c:barChart>
      <c:catAx>
        <c:axId val="1723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374656"/>
        <c:crosses val="autoZero"/>
        <c:auto val="1"/>
        <c:lblAlgn val="ctr"/>
        <c:lblOffset val="100"/>
        <c:noMultiLvlLbl val="0"/>
      </c:catAx>
      <c:valAx>
        <c:axId val="172374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37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353.92340000000002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418560"/>
        <c:axId val="172420096"/>
      </c:barChart>
      <c:catAx>
        <c:axId val="17241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420096"/>
        <c:crosses val="autoZero"/>
        <c:auto val="1"/>
        <c:lblAlgn val="ctr"/>
        <c:lblOffset val="100"/>
        <c:noMultiLvlLbl val="0"/>
      </c:catAx>
      <c:valAx>
        <c:axId val="172420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41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1371.8314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193664"/>
        <c:axId val="172195200"/>
      </c:barChart>
      <c:catAx>
        <c:axId val="17219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195200"/>
        <c:crosses val="autoZero"/>
        <c:auto val="1"/>
        <c:lblAlgn val="ctr"/>
        <c:lblOffset val="100"/>
        <c:noMultiLvlLbl val="0"/>
      </c:catAx>
      <c:valAx>
        <c:axId val="17219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19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4.7800370000000001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350848"/>
        <c:axId val="170364928"/>
      </c:barChart>
      <c:catAx>
        <c:axId val="1703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364928"/>
        <c:crosses val="autoZero"/>
        <c:auto val="1"/>
        <c:lblAlgn val="ctr"/>
        <c:lblOffset val="100"/>
        <c:noMultiLvlLbl val="0"/>
      </c:catAx>
      <c:valAx>
        <c:axId val="17036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3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17631.998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239104"/>
        <c:axId val="172257280"/>
      </c:barChart>
      <c:catAx>
        <c:axId val="17223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257280"/>
        <c:crosses val="autoZero"/>
        <c:auto val="1"/>
        <c:lblAlgn val="ctr"/>
        <c:lblOffset val="100"/>
        <c:noMultiLvlLbl val="0"/>
      </c:catAx>
      <c:valAx>
        <c:axId val="17225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23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41.815086000000001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276352"/>
        <c:axId val="172286336"/>
      </c:barChart>
      <c:catAx>
        <c:axId val="17227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286336"/>
        <c:crosses val="autoZero"/>
        <c:auto val="1"/>
        <c:lblAlgn val="ctr"/>
        <c:lblOffset val="100"/>
        <c:noMultiLvlLbl val="0"/>
      </c:catAx>
      <c:valAx>
        <c:axId val="17228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27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3.6060123000000002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2469248"/>
        <c:axId val="172475136"/>
      </c:barChart>
      <c:catAx>
        <c:axId val="17246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2475136"/>
        <c:crosses val="autoZero"/>
        <c:auto val="1"/>
        <c:lblAlgn val="ctr"/>
        <c:lblOffset val="100"/>
        <c:noMultiLvlLbl val="0"/>
      </c:catAx>
      <c:valAx>
        <c:axId val="17247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246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891.23249999999996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793600"/>
        <c:axId val="170799488"/>
      </c:barChart>
      <c:catAx>
        <c:axId val="17079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799488"/>
        <c:crosses val="autoZero"/>
        <c:auto val="1"/>
        <c:lblAlgn val="ctr"/>
        <c:lblOffset val="100"/>
        <c:noMultiLvlLbl val="0"/>
      </c:catAx>
      <c:valAx>
        <c:axId val="17079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793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3.0760417000000002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839040"/>
        <c:axId val="170849024"/>
      </c:barChart>
      <c:catAx>
        <c:axId val="17083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849024"/>
        <c:crosses val="autoZero"/>
        <c:auto val="1"/>
        <c:lblAlgn val="ctr"/>
        <c:lblOffset val="100"/>
        <c:noMultiLvlLbl val="0"/>
      </c:catAx>
      <c:valAx>
        <c:axId val="17084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83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33.767749999999999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886656"/>
        <c:axId val="170888192"/>
      </c:barChart>
      <c:catAx>
        <c:axId val="17088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888192"/>
        <c:crosses val="autoZero"/>
        <c:auto val="1"/>
        <c:lblAlgn val="ctr"/>
        <c:lblOffset val="100"/>
        <c:noMultiLvlLbl val="0"/>
      </c:catAx>
      <c:valAx>
        <c:axId val="17088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88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3.6060123000000002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915712"/>
        <c:axId val="170917248"/>
      </c:barChart>
      <c:catAx>
        <c:axId val="17091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917248"/>
        <c:crosses val="autoZero"/>
        <c:auto val="1"/>
        <c:lblAlgn val="ctr"/>
        <c:lblOffset val="100"/>
        <c:noMultiLvlLbl val="0"/>
      </c:catAx>
      <c:valAx>
        <c:axId val="17091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91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1409.3385000000001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955136"/>
        <c:axId val="170956672"/>
      </c:barChart>
      <c:catAx>
        <c:axId val="17095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956672"/>
        <c:crosses val="autoZero"/>
        <c:auto val="1"/>
        <c:lblAlgn val="ctr"/>
        <c:lblOffset val="100"/>
        <c:noMultiLvlLbl val="0"/>
      </c:catAx>
      <c:valAx>
        <c:axId val="17095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95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9.1939320000000002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0606976"/>
        <c:axId val="170608512"/>
      </c:barChart>
      <c:catAx>
        <c:axId val="17060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608512"/>
        <c:crosses val="autoZero"/>
        <c:auto val="1"/>
        <c:lblAlgn val="ctr"/>
        <c:lblOffset val="100"/>
        <c:noMultiLvlLbl val="0"/>
      </c:catAx>
      <c:valAx>
        <c:axId val="17060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06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심선영, ID : H1900297)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16:32:56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1800</v>
      </c>
      <c r="C6" s="59">
        <f>'DRIs DATA 입력'!C6</f>
        <v>4264.2275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131.40579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74.1327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73.59</v>
      </c>
      <c r="G8" s="59">
        <f>'DRIs DATA 입력'!G8</f>
        <v>12.304</v>
      </c>
      <c r="H8" s="59">
        <f>'DRIs DATA 입력'!H8</f>
        <v>14.105</v>
      </c>
      <c r="I8" s="46"/>
      <c r="J8" s="59" t="s">
        <v>216</v>
      </c>
      <c r="K8" s="59">
        <f>'DRIs DATA 입력'!K8</f>
        <v>7.7380000000000004</v>
      </c>
      <c r="L8" s="59">
        <f>'DRIs DATA 입력'!L8</f>
        <v>20.513999999999999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1500.1421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58.725270000000002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4.7800370000000001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891.23249999999996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353.92340000000002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3.8506586999999999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3.0760417000000002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33.767749999999999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3.6060123000000002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1409.3385000000001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9.1939320000000002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4.7403927000000001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9.4080539999999999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1371.8314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2350.6514000000002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17631.998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8521.0930000000008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304.62783999999999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318.94326999999998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41.815086000000001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19.739258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1393.9676999999999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6.3066594000000004E-2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6.1483135000000004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121.88485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109.99986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2" sqref="J52"/>
    </sheetView>
  </sheetViews>
  <sheetFormatPr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328</v>
      </c>
      <c r="B1" s="61" t="s">
        <v>329</v>
      </c>
      <c r="G1" s="62" t="s">
        <v>330</v>
      </c>
      <c r="H1" s="61" t="s">
        <v>331</v>
      </c>
    </row>
    <row r="3" spans="1:27">
      <c r="A3" s="68" t="s">
        <v>332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>
      <c r="A4" s="67" t="s">
        <v>333</v>
      </c>
      <c r="B4" s="67"/>
      <c r="C4" s="67"/>
      <c r="E4" s="69" t="s">
        <v>334</v>
      </c>
      <c r="F4" s="70"/>
      <c r="G4" s="70"/>
      <c r="H4" s="71"/>
      <c r="J4" s="69" t="s">
        <v>335</v>
      </c>
      <c r="K4" s="70"/>
      <c r="L4" s="71"/>
      <c r="N4" s="67" t="s">
        <v>336</v>
      </c>
      <c r="O4" s="67"/>
      <c r="P4" s="67"/>
      <c r="Q4" s="67"/>
      <c r="R4" s="67"/>
      <c r="S4" s="67"/>
      <c r="U4" s="67" t="s">
        <v>337</v>
      </c>
      <c r="V4" s="67"/>
      <c r="W4" s="67"/>
      <c r="X4" s="67"/>
      <c r="Y4" s="67"/>
      <c r="Z4" s="67"/>
    </row>
    <row r="5" spans="1:27">
      <c r="A5" s="65"/>
      <c r="B5" s="65" t="s">
        <v>275</v>
      </c>
      <c r="C5" s="65" t="s">
        <v>276</v>
      </c>
      <c r="E5" s="65"/>
      <c r="F5" s="65" t="s">
        <v>277</v>
      </c>
      <c r="G5" s="65" t="s">
        <v>278</v>
      </c>
      <c r="H5" s="65" t="s">
        <v>336</v>
      </c>
      <c r="J5" s="65"/>
      <c r="K5" s="65" t="s">
        <v>279</v>
      </c>
      <c r="L5" s="65" t="s">
        <v>280</v>
      </c>
      <c r="N5" s="65"/>
      <c r="O5" s="65" t="s">
        <v>281</v>
      </c>
      <c r="P5" s="65" t="s">
        <v>282</v>
      </c>
      <c r="Q5" s="65" t="s">
        <v>283</v>
      </c>
      <c r="R5" s="65" t="s">
        <v>284</v>
      </c>
      <c r="S5" s="65" t="s">
        <v>276</v>
      </c>
      <c r="U5" s="65"/>
      <c r="V5" s="65" t="s">
        <v>281</v>
      </c>
      <c r="W5" s="65" t="s">
        <v>282</v>
      </c>
      <c r="X5" s="65" t="s">
        <v>283</v>
      </c>
      <c r="Y5" s="65" t="s">
        <v>284</v>
      </c>
      <c r="Z5" s="65" t="s">
        <v>276</v>
      </c>
    </row>
    <row r="6" spans="1:27">
      <c r="A6" s="65" t="s">
        <v>333</v>
      </c>
      <c r="B6" s="65">
        <v>1800</v>
      </c>
      <c r="C6" s="65">
        <v>4264.2275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131.40579</v>
      </c>
      <c r="U6" s="65" t="s">
        <v>287</v>
      </c>
      <c r="V6" s="65">
        <v>0</v>
      </c>
      <c r="W6" s="65">
        <v>0</v>
      </c>
      <c r="X6" s="65">
        <v>20</v>
      </c>
      <c r="Y6" s="65">
        <v>0</v>
      </c>
      <c r="Z6" s="65">
        <v>74.1327</v>
      </c>
    </row>
    <row r="7" spans="1:27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>
      <c r="E8" s="65" t="s">
        <v>289</v>
      </c>
      <c r="F8" s="65">
        <v>73.59</v>
      </c>
      <c r="G8" s="65">
        <v>12.304</v>
      </c>
      <c r="H8" s="65">
        <v>14.105</v>
      </c>
      <c r="J8" s="65" t="s">
        <v>289</v>
      </c>
      <c r="K8" s="65">
        <v>7.7380000000000004</v>
      </c>
      <c r="L8" s="65">
        <v>20.513999999999999</v>
      </c>
    </row>
    <row r="13" spans="1:27">
      <c r="A13" s="66" t="s">
        <v>290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>
      <c r="A14" s="67" t="s">
        <v>291</v>
      </c>
      <c r="B14" s="67"/>
      <c r="C14" s="67"/>
      <c r="D14" s="67"/>
      <c r="E14" s="67"/>
      <c r="F14" s="67"/>
      <c r="H14" s="67" t="s">
        <v>292</v>
      </c>
      <c r="I14" s="67"/>
      <c r="J14" s="67"/>
      <c r="K14" s="67"/>
      <c r="L14" s="67"/>
      <c r="M14" s="67"/>
      <c r="O14" s="67" t="s">
        <v>293</v>
      </c>
      <c r="P14" s="67"/>
      <c r="Q14" s="67"/>
      <c r="R14" s="67"/>
      <c r="S14" s="67"/>
      <c r="T14" s="67"/>
      <c r="V14" s="67" t="s">
        <v>294</v>
      </c>
      <c r="W14" s="67"/>
      <c r="X14" s="67"/>
      <c r="Y14" s="67"/>
      <c r="Z14" s="67"/>
      <c r="AA14" s="67"/>
    </row>
    <row r="15" spans="1:27">
      <c r="A15" s="65"/>
      <c r="B15" s="65" t="s">
        <v>281</v>
      </c>
      <c r="C15" s="65" t="s">
        <v>282</v>
      </c>
      <c r="D15" s="65" t="s">
        <v>283</v>
      </c>
      <c r="E15" s="65" t="s">
        <v>284</v>
      </c>
      <c r="F15" s="65" t="s">
        <v>276</v>
      </c>
      <c r="H15" s="65"/>
      <c r="I15" s="65" t="s">
        <v>281</v>
      </c>
      <c r="J15" s="65" t="s">
        <v>282</v>
      </c>
      <c r="K15" s="65" t="s">
        <v>283</v>
      </c>
      <c r="L15" s="65" t="s">
        <v>284</v>
      </c>
      <c r="M15" s="65" t="s">
        <v>276</v>
      </c>
      <c r="O15" s="65"/>
      <c r="P15" s="65" t="s">
        <v>281</v>
      </c>
      <c r="Q15" s="65" t="s">
        <v>282</v>
      </c>
      <c r="R15" s="65" t="s">
        <v>283</v>
      </c>
      <c r="S15" s="65" t="s">
        <v>284</v>
      </c>
      <c r="T15" s="65" t="s">
        <v>276</v>
      </c>
      <c r="V15" s="65"/>
      <c r="W15" s="65" t="s">
        <v>281</v>
      </c>
      <c r="X15" s="65" t="s">
        <v>282</v>
      </c>
      <c r="Y15" s="65" t="s">
        <v>283</v>
      </c>
      <c r="Z15" s="65" t="s">
        <v>284</v>
      </c>
      <c r="AA15" s="65" t="s">
        <v>276</v>
      </c>
    </row>
    <row r="16" spans="1:27">
      <c r="A16" s="65" t="s">
        <v>295</v>
      </c>
      <c r="B16" s="65">
        <v>430</v>
      </c>
      <c r="C16" s="65">
        <v>600</v>
      </c>
      <c r="D16" s="65">
        <v>0</v>
      </c>
      <c r="E16" s="65">
        <v>3000</v>
      </c>
      <c r="F16" s="65">
        <v>1500.1421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58.725270000000002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4.7800370000000001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891.23249999999996</v>
      </c>
    </row>
    <row r="23" spans="1:62">
      <c r="A23" s="66" t="s">
        <v>296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297</v>
      </c>
      <c r="B24" s="67"/>
      <c r="C24" s="67"/>
      <c r="D24" s="67"/>
      <c r="E24" s="67"/>
      <c r="F24" s="67"/>
      <c r="H24" s="67" t="s">
        <v>298</v>
      </c>
      <c r="I24" s="67"/>
      <c r="J24" s="67"/>
      <c r="K24" s="67"/>
      <c r="L24" s="67"/>
      <c r="M24" s="67"/>
      <c r="O24" s="67" t="s">
        <v>299</v>
      </c>
      <c r="P24" s="67"/>
      <c r="Q24" s="67"/>
      <c r="R24" s="67"/>
      <c r="S24" s="67"/>
      <c r="T24" s="67"/>
      <c r="V24" s="67" t="s">
        <v>300</v>
      </c>
      <c r="W24" s="67"/>
      <c r="X24" s="67"/>
      <c r="Y24" s="67"/>
      <c r="Z24" s="67"/>
      <c r="AA24" s="67"/>
      <c r="AC24" s="67" t="s">
        <v>301</v>
      </c>
      <c r="AD24" s="67"/>
      <c r="AE24" s="67"/>
      <c r="AF24" s="67"/>
      <c r="AG24" s="67"/>
      <c r="AH24" s="67"/>
      <c r="AJ24" s="67" t="s">
        <v>302</v>
      </c>
      <c r="AK24" s="67"/>
      <c r="AL24" s="67"/>
      <c r="AM24" s="67"/>
      <c r="AN24" s="67"/>
      <c r="AO24" s="67"/>
      <c r="AQ24" s="67" t="s">
        <v>303</v>
      </c>
      <c r="AR24" s="67"/>
      <c r="AS24" s="67"/>
      <c r="AT24" s="67"/>
      <c r="AU24" s="67"/>
      <c r="AV24" s="67"/>
      <c r="AX24" s="67" t="s">
        <v>304</v>
      </c>
      <c r="AY24" s="67"/>
      <c r="AZ24" s="67"/>
      <c r="BA24" s="67"/>
      <c r="BB24" s="67"/>
      <c r="BC24" s="67"/>
      <c r="BE24" s="67" t="s">
        <v>305</v>
      </c>
      <c r="BF24" s="67"/>
      <c r="BG24" s="67"/>
      <c r="BH24" s="67"/>
      <c r="BI24" s="67"/>
      <c r="BJ24" s="67"/>
    </row>
    <row r="25" spans="1:62">
      <c r="A25" s="65"/>
      <c r="B25" s="65" t="s">
        <v>281</v>
      </c>
      <c r="C25" s="65" t="s">
        <v>282</v>
      </c>
      <c r="D25" s="65" t="s">
        <v>283</v>
      </c>
      <c r="E25" s="65" t="s">
        <v>284</v>
      </c>
      <c r="F25" s="65" t="s">
        <v>276</v>
      </c>
      <c r="H25" s="65"/>
      <c r="I25" s="65" t="s">
        <v>281</v>
      </c>
      <c r="J25" s="65" t="s">
        <v>282</v>
      </c>
      <c r="K25" s="65" t="s">
        <v>283</v>
      </c>
      <c r="L25" s="65" t="s">
        <v>284</v>
      </c>
      <c r="M25" s="65" t="s">
        <v>276</v>
      </c>
      <c r="O25" s="65"/>
      <c r="P25" s="65" t="s">
        <v>281</v>
      </c>
      <c r="Q25" s="65" t="s">
        <v>282</v>
      </c>
      <c r="R25" s="65" t="s">
        <v>283</v>
      </c>
      <c r="S25" s="65" t="s">
        <v>284</v>
      </c>
      <c r="T25" s="65" t="s">
        <v>276</v>
      </c>
      <c r="V25" s="65"/>
      <c r="W25" s="65" t="s">
        <v>281</v>
      </c>
      <c r="X25" s="65" t="s">
        <v>282</v>
      </c>
      <c r="Y25" s="65" t="s">
        <v>283</v>
      </c>
      <c r="Z25" s="65" t="s">
        <v>284</v>
      </c>
      <c r="AA25" s="65" t="s">
        <v>276</v>
      </c>
      <c r="AC25" s="65"/>
      <c r="AD25" s="65" t="s">
        <v>281</v>
      </c>
      <c r="AE25" s="65" t="s">
        <v>282</v>
      </c>
      <c r="AF25" s="65" t="s">
        <v>283</v>
      </c>
      <c r="AG25" s="65" t="s">
        <v>284</v>
      </c>
      <c r="AH25" s="65" t="s">
        <v>276</v>
      </c>
      <c r="AJ25" s="65"/>
      <c r="AK25" s="65" t="s">
        <v>281</v>
      </c>
      <c r="AL25" s="65" t="s">
        <v>282</v>
      </c>
      <c r="AM25" s="65" t="s">
        <v>283</v>
      </c>
      <c r="AN25" s="65" t="s">
        <v>284</v>
      </c>
      <c r="AO25" s="65" t="s">
        <v>276</v>
      </c>
      <c r="AQ25" s="65"/>
      <c r="AR25" s="65" t="s">
        <v>281</v>
      </c>
      <c r="AS25" s="65" t="s">
        <v>282</v>
      </c>
      <c r="AT25" s="65" t="s">
        <v>283</v>
      </c>
      <c r="AU25" s="65" t="s">
        <v>284</v>
      </c>
      <c r="AV25" s="65" t="s">
        <v>276</v>
      </c>
      <c r="AX25" s="65"/>
      <c r="AY25" s="65" t="s">
        <v>281</v>
      </c>
      <c r="AZ25" s="65" t="s">
        <v>282</v>
      </c>
      <c r="BA25" s="65" t="s">
        <v>283</v>
      </c>
      <c r="BB25" s="65" t="s">
        <v>284</v>
      </c>
      <c r="BC25" s="65" t="s">
        <v>276</v>
      </c>
      <c r="BE25" s="65"/>
      <c r="BF25" s="65" t="s">
        <v>281</v>
      </c>
      <c r="BG25" s="65" t="s">
        <v>282</v>
      </c>
      <c r="BH25" s="65" t="s">
        <v>283</v>
      </c>
      <c r="BI25" s="65" t="s">
        <v>284</v>
      </c>
      <c r="BJ25" s="65" t="s">
        <v>276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353.92340000000002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3.8506586999999999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3.0760417000000002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33.767749999999999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3.6060123000000002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1409.3385000000001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9.1939320000000002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4.7403927000000001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9.4080539999999999</v>
      </c>
    </row>
    <row r="33" spans="1:68">
      <c r="A33" s="66" t="s">
        <v>307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7" t="s">
        <v>308</v>
      </c>
      <c r="B34" s="67"/>
      <c r="C34" s="67"/>
      <c r="D34" s="67"/>
      <c r="E34" s="67"/>
      <c r="F34" s="67"/>
      <c r="H34" s="67" t="s">
        <v>309</v>
      </c>
      <c r="I34" s="67"/>
      <c r="J34" s="67"/>
      <c r="K34" s="67"/>
      <c r="L34" s="67"/>
      <c r="M34" s="67"/>
      <c r="O34" s="67" t="s">
        <v>310</v>
      </c>
      <c r="P34" s="67"/>
      <c r="Q34" s="67"/>
      <c r="R34" s="67"/>
      <c r="S34" s="67"/>
      <c r="T34" s="67"/>
      <c r="V34" s="67" t="s">
        <v>311</v>
      </c>
      <c r="W34" s="67"/>
      <c r="X34" s="67"/>
      <c r="Y34" s="67"/>
      <c r="Z34" s="67"/>
      <c r="AA34" s="67"/>
      <c r="AC34" s="67" t="s">
        <v>312</v>
      </c>
      <c r="AD34" s="67"/>
      <c r="AE34" s="67"/>
      <c r="AF34" s="67"/>
      <c r="AG34" s="67"/>
      <c r="AH34" s="67"/>
      <c r="AJ34" s="67" t="s">
        <v>313</v>
      </c>
      <c r="AK34" s="67"/>
      <c r="AL34" s="67"/>
      <c r="AM34" s="67"/>
      <c r="AN34" s="67"/>
      <c r="AO34" s="67"/>
    </row>
    <row r="35" spans="1:68">
      <c r="A35" s="65"/>
      <c r="B35" s="65" t="s">
        <v>281</v>
      </c>
      <c r="C35" s="65" t="s">
        <v>282</v>
      </c>
      <c r="D35" s="65" t="s">
        <v>283</v>
      </c>
      <c r="E35" s="65" t="s">
        <v>284</v>
      </c>
      <c r="F35" s="65" t="s">
        <v>276</v>
      </c>
      <c r="H35" s="65"/>
      <c r="I35" s="65" t="s">
        <v>281</v>
      </c>
      <c r="J35" s="65" t="s">
        <v>282</v>
      </c>
      <c r="K35" s="65" t="s">
        <v>283</v>
      </c>
      <c r="L35" s="65" t="s">
        <v>284</v>
      </c>
      <c r="M35" s="65" t="s">
        <v>276</v>
      </c>
      <c r="O35" s="65"/>
      <c r="P35" s="65" t="s">
        <v>281</v>
      </c>
      <c r="Q35" s="65" t="s">
        <v>282</v>
      </c>
      <c r="R35" s="65" t="s">
        <v>283</v>
      </c>
      <c r="S35" s="65" t="s">
        <v>284</v>
      </c>
      <c r="T35" s="65" t="s">
        <v>276</v>
      </c>
      <c r="V35" s="65"/>
      <c r="W35" s="65" t="s">
        <v>281</v>
      </c>
      <c r="X35" s="65" t="s">
        <v>282</v>
      </c>
      <c r="Y35" s="65" t="s">
        <v>283</v>
      </c>
      <c r="Z35" s="65" t="s">
        <v>284</v>
      </c>
      <c r="AA35" s="65" t="s">
        <v>276</v>
      </c>
      <c r="AC35" s="65"/>
      <c r="AD35" s="65" t="s">
        <v>281</v>
      </c>
      <c r="AE35" s="65" t="s">
        <v>282</v>
      </c>
      <c r="AF35" s="65" t="s">
        <v>283</v>
      </c>
      <c r="AG35" s="65" t="s">
        <v>284</v>
      </c>
      <c r="AH35" s="65" t="s">
        <v>276</v>
      </c>
      <c r="AJ35" s="65"/>
      <c r="AK35" s="65" t="s">
        <v>281</v>
      </c>
      <c r="AL35" s="65" t="s">
        <v>282</v>
      </c>
      <c r="AM35" s="65" t="s">
        <v>283</v>
      </c>
      <c r="AN35" s="65" t="s">
        <v>284</v>
      </c>
      <c r="AO35" s="65" t="s">
        <v>276</v>
      </c>
    </row>
    <row r="36" spans="1:68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1371.8314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2350.6514000000002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17631.998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8521.0930000000008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304.62783999999999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318.94326999999998</v>
      </c>
    </row>
    <row r="43" spans="1:68">
      <c r="A43" s="66" t="s">
        <v>314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>
      <c r="A44" s="67" t="s">
        <v>315</v>
      </c>
      <c r="B44" s="67"/>
      <c r="C44" s="67"/>
      <c r="D44" s="67"/>
      <c r="E44" s="67"/>
      <c r="F44" s="67"/>
      <c r="H44" s="67" t="s">
        <v>316</v>
      </c>
      <c r="I44" s="67"/>
      <c r="J44" s="67"/>
      <c r="K44" s="67"/>
      <c r="L44" s="67"/>
      <c r="M44" s="67"/>
      <c r="O44" s="67" t="s">
        <v>317</v>
      </c>
      <c r="P44" s="67"/>
      <c r="Q44" s="67"/>
      <c r="R44" s="67"/>
      <c r="S44" s="67"/>
      <c r="T44" s="67"/>
      <c r="V44" s="67" t="s">
        <v>318</v>
      </c>
      <c r="W44" s="67"/>
      <c r="X44" s="67"/>
      <c r="Y44" s="67"/>
      <c r="Z44" s="67"/>
      <c r="AA44" s="67"/>
      <c r="AC44" s="67" t="s">
        <v>319</v>
      </c>
      <c r="AD44" s="67"/>
      <c r="AE44" s="67"/>
      <c r="AF44" s="67"/>
      <c r="AG44" s="67"/>
      <c r="AH44" s="67"/>
      <c r="AJ44" s="67" t="s">
        <v>320</v>
      </c>
      <c r="AK44" s="67"/>
      <c r="AL44" s="67"/>
      <c r="AM44" s="67"/>
      <c r="AN44" s="67"/>
      <c r="AO44" s="67"/>
      <c r="AQ44" s="67" t="s">
        <v>321</v>
      </c>
      <c r="AR44" s="67"/>
      <c r="AS44" s="67"/>
      <c r="AT44" s="67"/>
      <c r="AU44" s="67"/>
      <c r="AV44" s="67"/>
      <c r="AX44" s="67" t="s">
        <v>322</v>
      </c>
      <c r="AY44" s="67"/>
      <c r="AZ44" s="67"/>
      <c r="BA44" s="67"/>
      <c r="BB44" s="67"/>
      <c r="BC44" s="67"/>
      <c r="BE44" s="67" t="s">
        <v>323</v>
      </c>
      <c r="BF44" s="67"/>
      <c r="BG44" s="67"/>
      <c r="BH44" s="67"/>
      <c r="BI44" s="67"/>
      <c r="BJ44" s="67"/>
    </row>
    <row r="45" spans="1:68">
      <c r="A45" s="65"/>
      <c r="B45" s="65" t="s">
        <v>281</v>
      </c>
      <c r="C45" s="65" t="s">
        <v>282</v>
      </c>
      <c r="D45" s="65" t="s">
        <v>283</v>
      </c>
      <c r="E45" s="65" t="s">
        <v>284</v>
      </c>
      <c r="F45" s="65" t="s">
        <v>276</v>
      </c>
      <c r="H45" s="65"/>
      <c r="I45" s="65" t="s">
        <v>281</v>
      </c>
      <c r="J45" s="65" t="s">
        <v>282</v>
      </c>
      <c r="K45" s="65" t="s">
        <v>283</v>
      </c>
      <c r="L45" s="65" t="s">
        <v>284</v>
      </c>
      <c r="M45" s="65" t="s">
        <v>276</v>
      </c>
      <c r="O45" s="65"/>
      <c r="P45" s="65" t="s">
        <v>281</v>
      </c>
      <c r="Q45" s="65" t="s">
        <v>282</v>
      </c>
      <c r="R45" s="65" t="s">
        <v>283</v>
      </c>
      <c r="S45" s="65" t="s">
        <v>284</v>
      </c>
      <c r="T45" s="65" t="s">
        <v>276</v>
      </c>
      <c r="V45" s="65"/>
      <c r="W45" s="65" t="s">
        <v>281</v>
      </c>
      <c r="X45" s="65" t="s">
        <v>282</v>
      </c>
      <c r="Y45" s="65" t="s">
        <v>283</v>
      </c>
      <c r="Z45" s="65" t="s">
        <v>284</v>
      </c>
      <c r="AA45" s="65" t="s">
        <v>276</v>
      </c>
      <c r="AC45" s="65"/>
      <c r="AD45" s="65" t="s">
        <v>281</v>
      </c>
      <c r="AE45" s="65" t="s">
        <v>282</v>
      </c>
      <c r="AF45" s="65" t="s">
        <v>283</v>
      </c>
      <c r="AG45" s="65" t="s">
        <v>284</v>
      </c>
      <c r="AH45" s="65" t="s">
        <v>276</v>
      </c>
      <c r="AJ45" s="65"/>
      <c r="AK45" s="65" t="s">
        <v>281</v>
      </c>
      <c r="AL45" s="65" t="s">
        <v>282</v>
      </c>
      <c r="AM45" s="65" t="s">
        <v>283</v>
      </c>
      <c r="AN45" s="65" t="s">
        <v>284</v>
      </c>
      <c r="AO45" s="65" t="s">
        <v>276</v>
      </c>
      <c r="AQ45" s="65"/>
      <c r="AR45" s="65" t="s">
        <v>281</v>
      </c>
      <c r="AS45" s="65" t="s">
        <v>282</v>
      </c>
      <c r="AT45" s="65" t="s">
        <v>283</v>
      </c>
      <c r="AU45" s="65" t="s">
        <v>284</v>
      </c>
      <c r="AV45" s="65" t="s">
        <v>276</v>
      </c>
      <c r="AX45" s="65"/>
      <c r="AY45" s="65" t="s">
        <v>281</v>
      </c>
      <c r="AZ45" s="65" t="s">
        <v>282</v>
      </c>
      <c r="BA45" s="65" t="s">
        <v>283</v>
      </c>
      <c r="BB45" s="65" t="s">
        <v>284</v>
      </c>
      <c r="BC45" s="65" t="s">
        <v>276</v>
      </c>
      <c r="BE45" s="65"/>
      <c r="BF45" s="65" t="s">
        <v>281</v>
      </c>
      <c r="BG45" s="65" t="s">
        <v>282</v>
      </c>
      <c r="BH45" s="65" t="s">
        <v>283</v>
      </c>
      <c r="BI45" s="65" t="s">
        <v>284</v>
      </c>
      <c r="BJ45" s="65" t="s">
        <v>276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41.815086000000001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19.739258</v>
      </c>
      <c r="O46" s="65" t="s">
        <v>324</v>
      </c>
      <c r="P46" s="65">
        <v>600</v>
      </c>
      <c r="Q46" s="65">
        <v>800</v>
      </c>
      <c r="R46" s="65">
        <v>0</v>
      </c>
      <c r="S46" s="65">
        <v>10000</v>
      </c>
      <c r="T46" s="65">
        <v>1393.9676999999999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6.3066594000000004E-2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6.1483135000000004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121.88485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109.99986</v>
      </c>
      <c r="AX46" s="65" t="s">
        <v>325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5" sqref="G5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338</v>
      </c>
      <c r="B2" s="61" t="s">
        <v>339</v>
      </c>
      <c r="C2" s="61" t="s">
        <v>340</v>
      </c>
      <c r="D2" s="61">
        <v>54</v>
      </c>
      <c r="E2" s="61">
        <v>4264.2275</v>
      </c>
      <c r="F2" s="61">
        <v>685.57860000000005</v>
      </c>
      <c r="G2" s="61">
        <v>114.62891999999999</v>
      </c>
      <c r="H2" s="61">
        <v>91.393640000000005</v>
      </c>
      <c r="I2" s="61">
        <v>23.235281000000001</v>
      </c>
      <c r="J2" s="61">
        <v>131.40579</v>
      </c>
      <c r="K2" s="61">
        <v>94.589460000000003</v>
      </c>
      <c r="L2" s="61">
        <v>36.816322</v>
      </c>
      <c r="M2" s="61">
        <v>74.1327</v>
      </c>
      <c r="N2" s="61">
        <v>7.0830254999999998</v>
      </c>
      <c r="O2" s="61">
        <v>44.794476000000003</v>
      </c>
      <c r="P2" s="61">
        <v>2354.5324999999998</v>
      </c>
      <c r="Q2" s="61">
        <v>72.649789999999996</v>
      </c>
      <c r="R2" s="61">
        <v>1500.1421</v>
      </c>
      <c r="S2" s="61">
        <v>200.17796000000001</v>
      </c>
      <c r="T2" s="61">
        <v>15599.571</v>
      </c>
      <c r="U2" s="61">
        <v>4.7800370000000001</v>
      </c>
      <c r="V2" s="61">
        <v>58.725270000000002</v>
      </c>
      <c r="W2" s="61">
        <v>891.23249999999996</v>
      </c>
      <c r="X2" s="61">
        <v>353.92340000000002</v>
      </c>
      <c r="Y2" s="61">
        <v>3.8506586999999999</v>
      </c>
      <c r="Z2" s="61">
        <v>3.0760417000000002</v>
      </c>
      <c r="AA2" s="61">
        <v>33.767749999999999</v>
      </c>
      <c r="AB2" s="61">
        <v>3.6060123000000002</v>
      </c>
      <c r="AC2" s="61">
        <v>1409.3385000000001</v>
      </c>
      <c r="AD2" s="61">
        <v>9.1939320000000002</v>
      </c>
      <c r="AE2" s="61">
        <v>4.7403927000000001</v>
      </c>
      <c r="AF2" s="61">
        <v>9.4080539999999999</v>
      </c>
      <c r="AG2" s="61">
        <v>1371.8314</v>
      </c>
      <c r="AH2" s="61">
        <v>996.7423</v>
      </c>
      <c r="AI2" s="61">
        <v>375.08909999999997</v>
      </c>
      <c r="AJ2" s="61">
        <v>2350.6514000000002</v>
      </c>
      <c r="AK2" s="61">
        <v>17631.998</v>
      </c>
      <c r="AL2" s="61">
        <v>304.62783999999999</v>
      </c>
      <c r="AM2" s="61">
        <v>8521.0930000000008</v>
      </c>
      <c r="AN2" s="61">
        <v>318.94326999999998</v>
      </c>
      <c r="AO2" s="61">
        <v>41.815086000000001</v>
      </c>
      <c r="AP2" s="61">
        <v>36.257182999999998</v>
      </c>
      <c r="AQ2" s="61">
        <v>5.5579039999999997</v>
      </c>
      <c r="AR2" s="61">
        <v>19.739258</v>
      </c>
      <c r="AS2" s="61">
        <v>1393.9676999999999</v>
      </c>
      <c r="AT2" s="61">
        <v>6.3066594000000004E-2</v>
      </c>
      <c r="AU2" s="61">
        <v>6.1483135000000004</v>
      </c>
      <c r="AV2" s="61">
        <v>121.88485</v>
      </c>
      <c r="AW2" s="61">
        <v>109.99986</v>
      </c>
      <c r="AX2" s="61">
        <v>0.75087899999999996</v>
      </c>
      <c r="AY2" s="61">
        <v>2.0777857000000002</v>
      </c>
      <c r="AZ2" s="61">
        <v>517.85486000000003</v>
      </c>
      <c r="BA2" s="61">
        <v>96.475136000000006</v>
      </c>
      <c r="BB2" s="61">
        <v>24.459707000000002</v>
      </c>
      <c r="BC2" s="61">
        <v>30.273197</v>
      </c>
      <c r="BD2" s="61">
        <v>41.700592</v>
      </c>
      <c r="BE2" s="61">
        <v>2.7059329999999999</v>
      </c>
      <c r="BF2" s="61">
        <v>17.789448</v>
      </c>
      <c r="BG2" s="61">
        <v>1.3877448000000001E-2</v>
      </c>
      <c r="BH2" s="61">
        <v>1.9916546E-2</v>
      </c>
      <c r="BI2" s="61">
        <v>2.2275003000000002E-2</v>
      </c>
      <c r="BJ2" s="61">
        <v>0.14378821999999999</v>
      </c>
      <c r="BK2" s="61">
        <v>1.067496E-3</v>
      </c>
      <c r="BL2" s="61">
        <v>0.88392570000000004</v>
      </c>
      <c r="BM2" s="61">
        <v>8.0318500000000004</v>
      </c>
      <c r="BN2" s="61">
        <v>2.5927579999999999</v>
      </c>
      <c r="BO2" s="61">
        <v>145.99689000000001</v>
      </c>
      <c r="BP2" s="61">
        <v>23.687419999999999</v>
      </c>
      <c r="BQ2" s="61">
        <v>44.273772999999998</v>
      </c>
      <c r="BR2" s="61">
        <v>166.99007</v>
      </c>
      <c r="BS2" s="61">
        <v>95.482185000000001</v>
      </c>
      <c r="BT2" s="61">
        <v>34.087814000000002</v>
      </c>
      <c r="BU2" s="61">
        <v>8.5129864999999999E-2</v>
      </c>
      <c r="BV2" s="61">
        <v>2.6557028E-2</v>
      </c>
      <c r="BW2" s="61">
        <v>2.1565728000000002</v>
      </c>
      <c r="BX2" s="61">
        <v>2.5180967000000001</v>
      </c>
      <c r="BY2" s="61">
        <v>0.19269385999999999</v>
      </c>
      <c r="BZ2" s="61">
        <v>1.9878827000000001E-3</v>
      </c>
      <c r="CA2" s="61">
        <v>1.4382855999999999</v>
      </c>
      <c r="CB2" s="61">
        <v>2.0873276999999999E-2</v>
      </c>
      <c r="CC2" s="61">
        <v>7.8230939999999999E-2</v>
      </c>
      <c r="CD2" s="61">
        <v>1.1374575</v>
      </c>
      <c r="CE2" s="61">
        <v>0.25726443999999998</v>
      </c>
      <c r="CF2" s="61">
        <v>0.16646074999999999</v>
      </c>
      <c r="CG2" s="61">
        <v>2.4899998E-6</v>
      </c>
      <c r="CH2" s="61">
        <v>1.9346031999999999E-2</v>
      </c>
      <c r="CI2" s="61">
        <v>6.3705669999999997E-3</v>
      </c>
      <c r="CJ2" s="61">
        <v>2.5091925000000002</v>
      </c>
      <c r="CK2" s="61">
        <v>6.3048809999999997E-2</v>
      </c>
      <c r="CL2" s="61">
        <v>1.2258575</v>
      </c>
      <c r="CM2" s="61">
        <v>7.3618274000000001</v>
      </c>
      <c r="CN2" s="61">
        <v>4327.7449999999999</v>
      </c>
      <c r="CO2" s="61">
        <v>7819.4719999999998</v>
      </c>
      <c r="CP2" s="61">
        <v>5571.2309999999998</v>
      </c>
      <c r="CQ2" s="61">
        <v>1602.6647</v>
      </c>
      <c r="CR2" s="61">
        <v>1029.9498000000001</v>
      </c>
      <c r="CS2" s="61">
        <v>359.42700000000002</v>
      </c>
      <c r="CT2" s="61">
        <v>4787.0209999999997</v>
      </c>
      <c r="CU2" s="61">
        <v>3172.2168000000001</v>
      </c>
      <c r="CV2" s="61">
        <v>1133.598</v>
      </c>
      <c r="CW2" s="61">
        <v>3788.3310000000001</v>
      </c>
      <c r="CX2" s="61">
        <v>1248.2354</v>
      </c>
      <c r="CY2" s="61">
        <v>4933.1244999999999</v>
      </c>
      <c r="CZ2" s="61">
        <v>2950.5520000000001</v>
      </c>
      <c r="DA2" s="61">
        <v>7446.5569999999998</v>
      </c>
      <c r="DB2" s="61">
        <v>5787.598</v>
      </c>
      <c r="DC2" s="61">
        <v>12080.941999999999</v>
      </c>
      <c r="DD2" s="61">
        <v>21308.344000000001</v>
      </c>
      <c r="DE2" s="61">
        <v>4302.4956000000002</v>
      </c>
      <c r="DF2" s="61">
        <v>7141.5069999999996</v>
      </c>
      <c r="DG2" s="61">
        <v>4835.2665999999999</v>
      </c>
      <c r="DH2" s="61">
        <v>103.87399000000001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96.475136000000006</v>
      </c>
      <c r="B6">
        <f>BB2</f>
        <v>24.459707000000002</v>
      </c>
      <c r="C6">
        <f>BC2</f>
        <v>30.273197</v>
      </c>
      <c r="D6">
        <f>BD2</f>
        <v>41.700592</v>
      </c>
    </row>
    <row r="7" spans="1:11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7" sqref="D7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24312</v>
      </c>
      <c r="C2" s="56">
        <f ca="1">YEAR(TODAY())-YEAR(B2)+IF(TODAY()&gt;=DATE(YEAR(TODAY()),MONTH(B2),DAY(B2)),0,-1)</f>
        <v>54</v>
      </c>
      <c r="E2" s="52">
        <v>166.4</v>
      </c>
      <c r="F2" s="53" t="s">
        <v>39</v>
      </c>
      <c r="G2" s="52">
        <v>75.2</v>
      </c>
      <c r="H2" s="51" t="s">
        <v>41</v>
      </c>
      <c r="I2" s="72">
        <f>ROUND(G3/E3^2,1)</f>
        <v>27.2</v>
      </c>
    </row>
    <row r="3" spans="1:9">
      <c r="E3" s="51">
        <f>E2/100</f>
        <v>1.6640000000000001</v>
      </c>
      <c r="F3" s="51" t="s">
        <v>40</v>
      </c>
      <c r="G3" s="51">
        <f>G2</f>
        <v>75.2</v>
      </c>
      <c r="H3" s="51" t="s">
        <v>41</v>
      </c>
      <c r="I3" s="72"/>
    </row>
    <row r="4" spans="1:9">
      <c r="A4" t="s">
        <v>273</v>
      </c>
    </row>
    <row r="5" spans="1:9">
      <c r="B5" s="60">
        <v>44029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P12" sqref="P1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심선영, ID : H1900297)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07월 17일 16:32:56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>
      <c r="A5" s="6"/>
      <c r="B5" s="75" t="s">
        <v>327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>
      <c r="C10" s="85" t="s">
        <v>30</v>
      </c>
      <c r="D10" s="85"/>
      <c r="E10" s="86"/>
      <c r="F10" s="89">
        <f>'개인정보 및 신체계측 입력'!B5</f>
        <v>44029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85" t="s">
        <v>32</v>
      </c>
      <c r="D12" s="85"/>
      <c r="E12" s="86"/>
      <c r="F12" s="94">
        <f ca="1">'개인정보 및 신체계측 입력'!C2</f>
        <v>54</v>
      </c>
      <c r="G12" s="94"/>
      <c r="H12" s="94"/>
      <c r="I12" s="94"/>
      <c r="K12" s="123">
        <f>'개인정보 및 신체계측 입력'!E2</f>
        <v>166.4</v>
      </c>
      <c r="L12" s="124"/>
      <c r="M12" s="117">
        <f>'개인정보 및 신체계측 입력'!G2</f>
        <v>75.2</v>
      </c>
      <c r="N12" s="118"/>
      <c r="O12" s="113" t="s">
        <v>271</v>
      </c>
      <c r="P12" s="107"/>
      <c r="Q12" s="90">
        <f>'개인정보 및 신체계측 입력'!I2</f>
        <v>27.2</v>
      </c>
      <c r="R12" s="90"/>
      <c r="S12" s="90"/>
    </row>
    <row r="13" spans="1:19" ht="18" customHeight="1" thickBot="1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>
      <c r="C14" s="87" t="s">
        <v>31</v>
      </c>
      <c r="D14" s="87"/>
      <c r="E14" s="88"/>
      <c r="F14" s="91" t="str">
        <f>MID('DRIs DATA'!B1,28,3)</f>
        <v>심선영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73.59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12.304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14.105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20.5</v>
      </c>
      <c r="L72" s="36" t="s">
        <v>53</v>
      </c>
      <c r="M72" s="36">
        <f>ROUND('DRIs DATA'!K8,1)</f>
        <v>7.7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>
      <c r="B94" s="158" t="s">
        <v>171</v>
      </c>
      <c r="C94" s="156"/>
      <c r="D94" s="156"/>
      <c r="E94" s="156"/>
      <c r="F94" s="154">
        <f>ROUND('DRIs DATA'!F16/'DRIs DATA'!C16*100,2)</f>
        <v>200.02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489.38</v>
      </c>
      <c r="R94" s="156" t="s">
        <v>167</v>
      </c>
      <c r="S94" s="156"/>
      <c r="T94" s="15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>
      <c r="B121" s="43" t="s">
        <v>171</v>
      </c>
      <c r="C121" s="16"/>
      <c r="D121" s="16"/>
      <c r="E121" s="15"/>
      <c r="F121" s="154">
        <f>ROUND('DRIs DATA'!F26/'DRIs DATA'!C26*100,2)</f>
        <v>353.92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240.4</v>
      </c>
      <c r="R121" s="156" t="s">
        <v>166</v>
      </c>
      <c r="S121" s="156"/>
      <c r="T121" s="15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>
      <c r="B172" s="42" t="s">
        <v>171</v>
      </c>
      <c r="C172" s="20"/>
      <c r="D172" s="20"/>
      <c r="E172" s="6"/>
      <c r="F172" s="154">
        <f>ROUND('DRIs DATA'!F36/'DRIs DATA'!C36*100,2)</f>
        <v>171.48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1175.47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>
      <c r="B197" s="42" t="s">
        <v>171</v>
      </c>
      <c r="C197" s="20"/>
      <c r="D197" s="20"/>
      <c r="E197" s="6"/>
      <c r="F197" s="154">
        <f>ROUND('DRIs DATA'!F46/'DRIs DATA'!C46*100,2)</f>
        <v>418.15</v>
      </c>
      <c r="G197" s="154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>
      <c r="K205" s="10"/>
    </row>
    <row r="206" spans="2:20" ht="18" customHeight="1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jinhee</cp:lastModifiedBy>
  <cp:lastPrinted>2020-07-30T01:21:07Z</cp:lastPrinted>
  <dcterms:created xsi:type="dcterms:W3CDTF">2015-06-13T08:19:18Z</dcterms:created>
  <dcterms:modified xsi:type="dcterms:W3CDTF">2020-07-30T01:21:12Z</dcterms:modified>
</cp:coreProperties>
</file>