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<sst xmlns="http://schemas.openxmlformats.org/spreadsheetml/2006/main" count="692" uniqueCount="283">
  <si>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</si>
  <si>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</si>
  <si>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</si>
  <si>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</si>
  <si>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</si>
  <si>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</si>
  <si>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</si>
  <si>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</si>
  <si>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</si>
  <si>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</si>
  <si>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</si>
  <si>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</si>
  <si>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</si>
  <si>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</si>
  <si>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</si>
  <si>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</si>
  <si>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</si>
  <si>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</si>
  <si>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</si>
  <si>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</si>
  <si>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</si>
  <si>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</si>
  <si>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</si>
  <si>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</si>
  <si>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</si>
  <si>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</si>
  <si>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</si>
  <si>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</si>
  <si>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</si>
  <si>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</si>
  <si>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</si>
  <si>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</si>
  <si>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</si>
  <si>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</si>
  <si>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</si>
  <si>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</si>
  <si>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</si>
  <si>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</si>
  <si>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</si>
  <si>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</si>
  <si>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</si>
  <si>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</si>
  <si>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</si>
  <si>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</si>
  <si>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</si>
  <si>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</si>
  <si>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</si>
  <si>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</si>
  <si>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</si>
  <si>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</si>
  <si>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</si>
  <si>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</si>
  <si>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</si>
  <si>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</si>
  <si>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</si>
  <si>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</si>
  <si>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</si>
  <si>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</si>
  <si>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</si>
  <si>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</si>
  <si>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</si>
  <si>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</si>
  <si>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</si>
  <si>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</si>
  <si>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</si>
  <si>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</si>
  <si>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</si>
  <si>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</si>
  <si>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</si>
  <si>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</si>
  <si>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</si>
  <si>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</si>
  <si>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</si>
  <si>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</si>
  <si>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</si>
  <si>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</si>
  <si>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</si>
  <si>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</si>
  <si>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</si>
  <si>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</si>
  <si>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</si>
  <si>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</si>
  <si>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</si>
  <si>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</si>
  <si>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</si>
  <si>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</si>
  <si>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</si>
  <si>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</si>
  <si>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</si>
  <si>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</si>
  <si>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</si>
  <si>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</si>
  <si>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</si>
  <si>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</si>
  <si>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</si>
  <si>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</si>
  <si>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</si>
  <si>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</si>
  <si>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</si>
  <si>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</si>
  <si>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</si>
  <si>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</si>
  <si>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</si>
  <si>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</si>
  <si>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</si>
  <si>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</si>
  <si>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</si>
  <si>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</si>
  <si>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</si>
  <si>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</si>
  <si>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</si>
  <si>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</si>
  <si>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</si>
  <si>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</si>
  <si>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</si>
  <si>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</si>
  <si>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</si>
  <si>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</si>
  <si>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</si>
  <si>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</si>
  <si>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</si>
  <si>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</si>
  <si>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</si>
  <si>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</si>
  <si>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</si>
  <si>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</si>
  <si>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</si>
  <si>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</si>
  <si>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</si>
  <si>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</si>
  <si>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</si>
  <si>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</si>
  <si>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</si>
  <si>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</si>
  <si>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</si>
  <si>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</si>
  <si>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</si>
  <si>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</si>
  <si>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</si>
  <si>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</si>
  <si>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</si>
  <si>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</si>
  <si>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</si>
  <si>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</si>
  <si>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</si>
  <si>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</si>
  <si>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</si>
  <si>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</si>
  <si>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</si>
  <si>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</si>
  <si>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</si>
  <si>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</si>
  <si>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</si>
  <si>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</si>
  <si>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</si>
  <si>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</si>
  <si>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</si>
  <si>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</si>
  <si>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</si>
  <si>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</si>
  <si>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</si>
  <si>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</si>
  <si>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</si>
  <si>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</si>
  <si>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</si>
  <si>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</si>
  <si>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</si>
  <si>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</si>
  <si>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</si>
  <si>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</si>
  <si>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</si>
  <si>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</si>
  <si>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</si>
  <si>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</si>
  <si>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</si>
  <si>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</si>
  <si>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</si>
  <si>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</si>
  <si>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</si>
  <si>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</si>
  <si>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</si>
  <si>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</si>
  <si>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</si>
  <si>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</si>
  <si>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</si>
  <si>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</si>
  <si>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</si>
  <si>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</si>
  <si>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</si>
  <si>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</si>
  <si>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</si>
  <si>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</si>
  <si>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</si>
  <si>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</si>
  <si>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</si>
  <si>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</si>
  <si>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</si>
  <si>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</si>
  <si>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</si>
  <si>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</si>
  <si>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</si>
  <si>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</si>
  <si>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</si>
  <si>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</si>
  <si>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</si>
  <si>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</si>
  <si>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</si>
  <si>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</si>
  <si>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</si>
  <si>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</si>
  <si>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</si>
  <si>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</si>
  <si>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</si>
  <si>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</si>
  <si>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</si>
  <si>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</si>
  <si>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</si>
  <si>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</si>
  <si>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</si>
  <si>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</si>
  <si>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</si>
  <si>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</si>
  <si>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</si>
  <si>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</si>
  <si>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</si>
  <si>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</si>
  <si>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</si>
  <si>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</si>
  <si>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</si>
  <si>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</si>
  <si>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</si>
  <si>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</si>
  <si>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</si>
  <si>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</si>
  <si>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</si>
  <si>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</si>
  <si>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</si>
  <si>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</si>
  <si>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</si>
  <si>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</si>
  <si>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</si>
  <si>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</si>
  <si>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</si>
  <si>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</si>
  <si>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</si>
  <si>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</si>
  <si>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</si>
  <si>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</si>
  <si>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</si>
  <si>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</si>
  <si>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</si>
  <si>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</si>
  <si>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</si>
  <si>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</si>
  <si>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</si>
  <si>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</si>
  <si>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</si>
  <si>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</si>
  <si>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</si>
  <si>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</si>
  <si>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</si>
  <si>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</si>
  <si>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</si>
  <si>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</si>
  <si>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</si>
  <si>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</si>
  <si>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</si>
  <si>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</si>
  <si>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</si>
  <si>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</si>
  <si>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</si>
  <si>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</si>
  <si>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</si>
  <si>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</si>
  <si>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</si>
  <si>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</si>
  <si>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</si>
  <si>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김길순, ID : H1900298)</t>
  </si>
  <si>
    <t>출력시각</t>
  </si>
  <si>
    <t>2020년 12월 01일 11:05:39</t>
  </si>
  <si>
    <t>H1900298</t>
  </si>
  <si>
    <t>김길순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</si>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</sst>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1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48.3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999616"/>
        <c:axId val="503005496"/>
      </c:barChart>
      <c:catAx>
        <c:axId val="50299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05496"/>
        <c:crosses val="autoZero"/>
        <c:auto val="1"/>
        <c:lblAlgn val="ctr"/>
        <c:lblOffset val="100"/>
        <c:noMultiLvlLbl val="0"/>
      </c:catAx>
      <c:valAx>
        <c:axId val="503005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99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02360"/>
        <c:axId val="503012160"/>
      </c:barChart>
      <c:catAx>
        <c:axId val="50300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12160"/>
        <c:crosses val="autoZero"/>
        <c:auto val="1"/>
        <c:lblAlgn val="ctr"/>
        <c:lblOffset val="100"/>
        <c:noMultiLvlLbl val="0"/>
      </c:catAx>
      <c:valAx>
        <c:axId val="503012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02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4.4000000000000004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12944"/>
        <c:axId val="503013336"/>
      </c:barChart>
      <c:catAx>
        <c:axId val="50301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13336"/>
        <c:crosses val="autoZero"/>
        <c:auto val="1"/>
        <c:lblAlgn val="ctr"/>
        <c:lblOffset val="100"/>
        <c:noMultiLvlLbl val="0"/>
      </c:catAx>
      <c:valAx>
        <c:axId val="503013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1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909.8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11768"/>
        <c:axId val="503014120"/>
      </c:barChart>
      <c:catAx>
        <c:axId val="503011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14120"/>
        <c:crosses val="autoZero"/>
        <c:auto val="1"/>
        <c:lblAlgn val="ctr"/>
        <c:lblOffset val="100"/>
        <c:noMultiLvlLbl val="0"/>
      </c:catAx>
      <c:valAx>
        <c:axId val="503014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11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2349.6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11376"/>
        <c:axId val="256984248"/>
      </c:barChart>
      <c:catAx>
        <c:axId val="50301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984248"/>
        <c:crosses val="autoZero"/>
        <c:auto val="1"/>
        <c:lblAlgn val="ctr"/>
        <c:lblOffset val="100"/>
        <c:noMultiLvlLbl val="0"/>
      </c:catAx>
      <c:valAx>
        <c:axId val="2569842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1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980328"/>
        <c:axId val="256986208"/>
      </c:barChart>
      <c:catAx>
        <c:axId val="256980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986208"/>
        <c:crosses val="autoZero"/>
        <c:auto val="1"/>
        <c:lblAlgn val="ctr"/>
        <c:lblOffset val="100"/>
        <c:noMultiLvlLbl val="0"/>
      </c:catAx>
      <c:valAx>
        <c:axId val="256986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980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985032"/>
        <c:axId val="256980720"/>
      </c:barChart>
      <c:catAx>
        <c:axId val="25698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980720"/>
        <c:crosses val="autoZero"/>
        <c:auto val="1"/>
        <c:lblAlgn val="ctr"/>
        <c:lblOffset val="100"/>
        <c:noMultiLvlLbl val="0"/>
      </c:catAx>
      <c:valAx>
        <c:axId val="256980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985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981504"/>
        <c:axId val="256982288"/>
      </c:barChart>
      <c:catAx>
        <c:axId val="25698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982288"/>
        <c:crosses val="autoZero"/>
        <c:auto val="1"/>
        <c:lblAlgn val="ctr"/>
        <c:lblOffset val="100"/>
        <c:noMultiLvlLbl val="0"/>
      </c:catAx>
      <c:valAx>
        <c:axId val="256982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98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720.5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981896"/>
        <c:axId val="256982680"/>
      </c:barChart>
      <c:catAx>
        <c:axId val="25698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982680"/>
        <c:crosses val="autoZero"/>
        <c:auto val="1"/>
        <c:lblAlgn val="ctr"/>
        <c:lblOffset val="100"/>
        <c:noMultiLvlLbl val="0"/>
      </c:catAx>
      <c:valAx>
        <c:axId val="2569826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98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983072"/>
        <c:axId val="256983464"/>
      </c:barChart>
      <c:catAx>
        <c:axId val="25698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983464"/>
        <c:crosses val="autoZero"/>
        <c:auto val="1"/>
        <c:lblAlgn val="ctr"/>
        <c:lblOffset val="100"/>
        <c:noMultiLvlLbl val="0"/>
      </c:catAx>
      <c:valAx>
        <c:axId val="256983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98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985424"/>
        <c:axId val="256985816"/>
      </c:barChart>
      <c:catAx>
        <c:axId val="25698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985816"/>
        <c:crosses val="autoZero"/>
        <c:auto val="1"/>
        <c:lblAlgn val="ctr"/>
        <c:lblOffset val="100"/>
        <c:noMultiLvlLbl val="0"/>
      </c:catAx>
      <c:valAx>
        <c:axId val="256985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98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19.399999999999999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04712"/>
        <c:axId val="503002752"/>
      </c:barChart>
      <c:catAx>
        <c:axId val="503004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02752"/>
        <c:crosses val="autoZero"/>
        <c:auto val="1"/>
        <c:lblAlgn val="ctr"/>
        <c:lblOffset val="100"/>
        <c:noMultiLvlLbl val="0"/>
      </c:catAx>
      <c:valAx>
        <c:axId val="503002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04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478496"/>
        <c:axId val="434476144"/>
      </c:barChart>
      <c:catAx>
        <c:axId val="43447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476144"/>
        <c:crosses val="autoZero"/>
        <c:auto val="1"/>
        <c:lblAlgn val="ctr"/>
        <c:lblOffset val="100"/>
        <c:noMultiLvlLbl val="0"/>
      </c:catAx>
      <c:valAx>
        <c:axId val="434476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47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479672"/>
        <c:axId val="434475752"/>
      </c:barChart>
      <c:catAx>
        <c:axId val="43447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475752"/>
        <c:crosses val="autoZero"/>
        <c:auto val="1"/>
        <c:lblAlgn val="ctr"/>
        <c:lblOffset val="100"/>
        <c:noMultiLvlLbl val="0"/>
      </c:catAx>
      <c:valAx>
        <c:axId val="43447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47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1.8</c:v>
                </c:pt>
                <c:pt idx="1">
                  <c:v>12.2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4481240"/>
        <c:axId val="434476928"/>
      </c:barChart>
      <c:catAx>
        <c:axId val="43448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476928"/>
        <c:crosses val="autoZero"/>
        <c:auto val="1"/>
        <c:lblAlgn val="ctr"/>
        <c:lblOffset val="100"/>
        <c:noMultiLvlLbl val="0"/>
      </c:catAx>
      <c:valAx>
        <c:axId val="43447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48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3.8737444999999999</c:v>
                </c:pt>
                <c:pt idx="1">
                  <c:v>4.683662</c:v>
                </c:pt>
                <c:pt idx="2">
                  <c:v>6.8950224000000002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312.2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478104"/>
        <c:axId val="434481632"/>
      </c:barChart>
      <c:catAx>
        <c:axId val="43447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481632"/>
        <c:crosses val="autoZero"/>
        <c:auto val="1"/>
        <c:lblAlgn val="ctr"/>
        <c:lblOffset val="100"/>
        <c:noMultiLvlLbl val="0"/>
      </c:catAx>
      <c:valAx>
        <c:axId val="434481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47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478888"/>
        <c:axId val="434479280"/>
      </c:barChart>
      <c:catAx>
        <c:axId val="434478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479280"/>
        <c:crosses val="autoZero"/>
        <c:auto val="1"/>
        <c:lblAlgn val="ctr"/>
        <c:lblOffset val="100"/>
        <c:noMultiLvlLbl val="0"/>
      </c:catAx>
      <c:valAx>
        <c:axId val="434479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478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</c:v>
                </c:pt>
                <c:pt idx="1">
                  <c:v>7.1</c:v>
                </c:pt>
                <c:pt idx="2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4475360"/>
        <c:axId val="498722848"/>
      </c:barChart>
      <c:catAx>
        <c:axId val="43447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722848"/>
        <c:crosses val="autoZero"/>
        <c:auto val="1"/>
        <c:lblAlgn val="ctr"/>
        <c:lblOffset val="100"/>
        <c:noMultiLvlLbl val="0"/>
      </c:catAx>
      <c:valAx>
        <c:axId val="498722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47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1516.6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726768"/>
        <c:axId val="498724416"/>
      </c:barChart>
      <c:catAx>
        <c:axId val="49872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724416"/>
        <c:crosses val="autoZero"/>
        <c:auto val="1"/>
        <c:lblAlgn val="ctr"/>
        <c:lblOffset val="100"/>
        <c:noMultiLvlLbl val="0"/>
      </c:catAx>
      <c:valAx>
        <c:axId val="498724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72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285544"/>
        <c:axId val="433286328"/>
      </c:barChart>
      <c:catAx>
        <c:axId val="433285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286328"/>
        <c:crosses val="autoZero"/>
        <c:auto val="1"/>
        <c:lblAlgn val="ctr"/>
        <c:lblOffset val="100"/>
        <c:noMultiLvlLbl val="0"/>
      </c:catAx>
      <c:valAx>
        <c:axId val="433286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28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299.7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284368"/>
        <c:axId val="433284760"/>
      </c:barChart>
      <c:catAx>
        <c:axId val="43328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284760"/>
        <c:crosses val="autoZero"/>
        <c:auto val="1"/>
        <c:lblAlgn val="ctr"/>
        <c:lblOffset val="100"/>
        <c:noMultiLvlLbl val="0"/>
      </c:catAx>
      <c:valAx>
        <c:axId val="433284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28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05888"/>
        <c:axId val="503003144"/>
      </c:barChart>
      <c:catAx>
        <c:axId val="50300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03144"/>
        <c:crosses val="autoZero"/>
        <c:auto val="1"/>
        <c:lblAlgn val="ctr"/>
        <c:lblOffset val="100"/>
        <c:noMultiLvlLbl val="0"/>
      </c:catAx>
      <c:valAx>
        <c:axId val="503003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0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3069.2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287504"/>
        <c:axId val="433283192"/>
      </c:barChart>
      <c:catAx>
        <c:axId val="43328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283192"/>
        <c:crosses val="autoZero"/>
        <c:auto val="1"/>
        <c:lblAlgn val="ctr"/>
        <c:lblOffset val="100"/>
        <c:noMultiLvlLbl val="0"/>
      </c:catAx>
      <c:valAx>
        <c:axId val="433283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28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282800"/>
        <c:axId val="433280448"/>
      </c:barChart>
      <c:catAx>
        <c:axId val="43328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280448"/>
        <c:crosses val="autoZero"/>
        <c:auto val="1"/>
        <c:lblAlgn val="ctr"/>
        <c:lblOffset val="100"/>
        <c:noMultiLvlLbl val="0"/>
      </c:catAx>
      <c:valAx>
        <c:axId val="43328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28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3287112"/>
        <c:axId val="433281232"/>
      </c:barChart>
      <c:catAx>
        <c:axId val="43328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281232"/>
        <c:crosses val="autoZero"/>
        <c:auto val="1"/>
        <c:lblAlgn val="ctr"/>
        <c:lblOffset val="100"/>
        <c:noMultiLvlLbl val="0"/>
      </c:catAx>
      <c:valAx>
        <c:axId val="43328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328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05104"/>
        <c:axId val="503006280"/>
      </c:barChart>
      <c:catAx>
        <c:axId val="50300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06280"/>
        <c:crosses val="autoZero"/>
        <c:auto val="1"/>
        <c:lblAlgn val="ctr"/>
        <c:lblOffset val="100"/>
        <c:noMultiLvlLbl val="0"/>
      </c:catAx>
      <c:valAx>
        <c:axId val="503006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0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07064"/>
        <c:axId val="503007456"/>
      </c:barChart>
      <c:catAx>
        <c:axId val="503007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07456"/>
        <c:crosses val="autoZero"/>
        <c:auto val="1"/>
        <c:lblAlgn val="ctr"/>
        <c:lblOffset val="100"/>
        <c:noMultiLvlLbl val="0"/>
      </c:catAx>
      <c:valAx>
        <c:axId val="503007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0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08240"/>
        <c:axId val="503009024"/>
      </c:barChart>
      <c:catAx>
        <c:axId val="50300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09024"/>
        <c:crosses val="autoZero"/>
        <c:auto val="1"/>
        <c:lblAlgn val="ctr"/>
        <c:lblOffset val="100"/>
        <c:noMultiLvlLbl val="0"/>
      </c:catAx>
      <c:valAx>
        <c:axId val="503009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0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00008"/>
        <c:axId val="503009808"/>
      </c:barChart>
      <c:catAx>
        <c:axId val="503000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09808"/>
        <c:crosses val="autoZero"/>
        <c:auto val="1"/>
        <c:lblAlgn val="ctr"/>
        <c:lblOffset val="100"/>
        <c:noMultiLvlLbl val="0"/>
      </c:catAx>
      <c:valAx>
        <c:axId val="50300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00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322.39999999999998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998440"/>
        <c:axId val="502998832"/>
      </c:barChart>
      <c:catAx>
        <c:axId val="50299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998832"/>
        <c:crosses val="autoZero"/>
        <c:auto val="1"/>
        <c:lblAlgn val="ctr"/>
        <c:lblOffset val="100"/>
        <c:noMultiLvlLbl val="0"/>
      </c:catAx>
      <c:valAx>
        <c:axId val="502998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99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01184"/>
        <c:axId val="503001576"/>
      </c:barChart>
      <c:catAx>
        <c:axId val="50300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01576"/>
        <c:crosses val="autoZero"/>
        <c:auto val="1"/>
        <c:lblAlgn val="ctr"/>
        <c:lblOffset val="100"/>
        <c:noMultiLvlLbl val="0"/>
      </c:catAx>
      <c:valAx>
        <c:axId val="503001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0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김길순, ID : H1900298)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01일 11:05:39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2140</v>
      </c>
      <c r="C6" s="59">
        <f>'DRIs DATA 입력'!C6</f>
        <v>1516.6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48.3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19.399999999999999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79</v>
      </c>
      <c r="G8" s="59">
        <f>'DRIs DATA 입력'!G8</f>
        <v>7.1</v>
      </c>
      <c r="H8" s="59">
        <f>'DRIs DATA 입력'!H8</f>
        <v>14</v>
      </c>
      <c r="I8" s="46"/>
      <c r="J8" s="59" t="s">
        <v>216</v>
      </c>
      <c r="K8" s="59">
        <f>'DRIs DATA 입력'!K8</f>
        <v>1.8</v>
      </c>
      <c r="L8" s="59">
        <f>'DRIs DATA 입력'!L8</f>
        <v>12.2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312.2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104.4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322.39999999999998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4.4000000000000004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299.7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909.8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3069.2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2349.6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34.9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111.9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720.5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76.3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58.4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 x14ac:dyDescent="0.3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 x14ac:dyDescent="0.3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 x14ac:dyDescent="0.3">
      <c r="A6" s="66" t="s">
        <v>56</v>
      </c>
      <c r="B6" s="66">
        <v>2140</v>
      </c>
      <c r="C6" s="66">
        <v>1516.6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60</v>
      </c>
      <c r="P6" s="66">
        <v>75</v>
      </c>
      <c r="Q6" s="66">
        <v>0</v>
      </c>
      <c r="R6" s="66">
        <v>0</v>
      </c>
      <c r="S6" s="66">
        <v>48.3</v>
      </c>
      <c r="U6" s="66" t="s">
        <v>214</v>
      </c>
      <c r="V6" s="66">
        <v>0</v>
      </c>
      <c r="W6" s="66">
        <v>5</v>
      </c>
      <c r="X6" s="66">
        <v>20</v>
      </c>
      <c r="Y6" s="66">
        <v>0</v>
      </c>
      <c r="Z6" s="66">
        <v>19.399999999999999</v>
      </c>
    </row>
    <row r="7" spans="1:27" x14ac:dyDescent="0.3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 x14ac:dyDescent="0.3">
      <c r="E8" s="66" t="s">
        <v>216</v>
      </c>
      <c r="F8" s="66">
        <v>79</v>
      </c>
      <c r="G8" s="66">
        <v>7.1</v>
      </c>
      <c r="H8" s="66">
        <v>14</v>
      </c>
      <c r="J8" s="66" t="s">
        <v>216</v>
      </c>
      <c r="K8" s="66">
        <v>1.8</v>
      </c>
      <c r="L8" s="66">
        <v>12.2</v>
      </c>
    </row>
    <row r="13" spans="1:27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 x14ac:dyDescent="0.3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 x14ac:dyDescent="0.3">
      <c r="A16" s="66" t="s">
        <v>222</v>
      </c>
      <c r="B16" s="66">
        <v>780</v>
      </c>
      <c r="C16" s="66">
        <v>1090</v>
      </c>
      <c r="D16" s="66">
        <v>0</v>
      </c>
      <c r="E16" s="66">
        <v>3000</v>
      </c>
      <c r="F16" s="66">
        <v>312.2</v>
      </c>
      <c r="H16" s="66" t="s">
        <v>3</v>
      </c>
      <c r="I16" s="66">
        <v>0</v>
      </c>
      <c r="J16" s="66">
        <v>0</v>
      </c>
      <c r="K16" s="66">
        <v>15</v>
      </c>
      <c r="L16" s="66">
        <v>540</v>
      </c>
      <c r="M16" s="66">
        <v>10.8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1.7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85</v>
      </c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 x14ac:dyDescent="0.3">
      <c r="A26" s="66" t="s">
        <v>8</v>
      </c>
      <c r="B26" s="66">
        <v>110</v>
      </c>
      <c r="C26" s="66">
        <v>140</v>
      </c>
      <c r="D26" s="66">
        <v>0</v>
      </c>
      <c r="E26" s="66">
        <v>2000</v>
      </c>
      <c r="F26" s="66">
        <v>104.4</v>
      </c>
      <c r="H26" s="66" t="s">
        <v>9</v>
      </c>
      <c r="I26" s="66">
        <v>1.2</v>
      </c>
      <c r="J26" s="66">
        <v>1.5</v>
      </c>
      <c r="K26" s="66">
        <v>0</v>
      </c>
      <c r="L26" s="66">
        <v>0</v>
      </c>
      <c r="M26" s="66">
        <v>1.2</v>
      </c>
      <c r="O26" s="66" t="s">
        <v>10</v>
      </c>
      <c r="P26" s="66">
        <v>1.4</v>
      </c>
      <c r="Q26" s="66">
        <v>1.7</v>
      </c>
      <c r="R26" s="66">
        <v>0</v>
      </c>
      <c r="S26" s="66">
        <v>0</v>
      </c>
      <c r="T26" s="66">
        <v>0.8</v>
      </c>
      <c r="V26" s="66" t="s">
        <v>11</v>
      </c>
      <c r="W26" s="66">
        <v>13</v>
      </c>
      <c r="X26" s="66">
        <v>17</v>
      </c>
      <c r="Y26" s="66">
        <v>0</v>
      </c>
      <c r="Z26" s="66">
        <v>35</v>
      </c>
      <c r="AA26" s="66">
        <v>13.7</v>
      </c>
      <c r="AC26" s="66" t="s">
        <v>12</v>
      </c>
      <c r="AD26" s="66">
        <v>1.9</v>
      </c>
      <c r="AE26" s="66">
        <v>2.2000000000000002</v>
      </c>
      <c r="AF26" s="66">
        <v>0</v>
      </c>
      <c r="AG26" s="66">
        <v>100</v>
      </c>
      <c r="AH26" s="66">
        <v>1.2</v>
      </c>
      <c r="AJ26" s="66" t="s">
        <v>233</v>
      </c>
      <c r="AK26" s="66">
        <v>450</v>
      </c>
      <c r="AL26" s="66">
        <v>550</v>
      </c>
      <c r="AM26" s="66">
        <v>0</v>
      </c>
      <c r="AN26" s="66">
        <v>1000</v>
      </c>
      <c r="AO26" s="66">
        <v>322.39999999999998</v>
      </c>
      <c r="AQ26" s="66" t="s">
        <v>13</v>
      </c>
      <c r="AR26" s="66">
        <v>2.2999999999999998</v>
      </c>
      <c r="AS26" s="66">
        <v>2.8</v>
      </c>
      <c r="AT26" s="66">
        <v>0</v>
      </c>
      <c r="AU26" s="66">
        <v>0</v>
      </c>
      <c r="AV26" s="66">
        <v>6.3</v>
      </c>
      <c r="AX26" s="66" t="s">
        <v>14</v>
      </c>
      <c r="AY26" s="66">
        <v>0</v>
      </c>
      <c r="AZ26" s="66">
        <v>2</v>
      </c>
      <c r="BA26" s="66">
        <v>5</v>
      </c>
      <c r="BB26" s="66">
        <v>0</v>
      </c>
      <c r="BC26" s="66">
        <v>2</v>
      </c>
      <c r="BE26" s="66" t="s">
        <v>15</v>
      </c>
      <c r="BF26" s="66">
        <v>0</v>
      </c>
      <c r="BG26" s="66">
        <v>5</v>
      </c>
      <c r="BH26" s="66">
        <v>30</v>
      </c>
      <c r="BI26" s="66">
        <v>0</v>
      </c>
      <c r="BJ26" s="66">
        <v>4.4000000000000004</v>
      </c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 x14ac:dyDescent="0.3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 x14ac:dyDescent="0.3">
      <c r="A36" s="66" t="s">
        <v>17</v>
      </c>
      <c r="B36" s="66">
        <v>580</v>
      </c>
      <c r="C36" s="66">
        <v>800</v>
      </c>
      <c r="D36" s="66">
        <v>0</v>
      </c>
      <c r="E36" s="66">
        <v>2500</v>
      </c>
      <c r="F36" s="66">
        <v>299.7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909.8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3069.2</v>
      </c>
      <c r="V36" s="66" t="s">
        <v>20</v>
      </c>
      <c r="W36" s="66">
        <v>0</v>
      </c>
      <c r="X36" s="66">
        <v>0</v>
      </c>
      <c r="Y36" s="66">
        <v>3900</v>
      </c>
      <c r="Z36" s="66">
        <v>0</v>
      </c>
      <c r="AA36" s="66">
        <v>2349.6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34.9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111.9</v>
      </c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 x14ac:dyDescent="0.3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12.7</v>
      </c>
      <c r="H46" s="66" t="s">
        <v>24</v>
      </c>
      <c r="I46" s="66">
        <v>10</v>
      </c>
      <c r="J46" s="66">
        <v>12</v>
      </c>
      <c r="K46" s="66">
        <v>0</v>
      </c>
      <c r="L46" s="66">
        <v>35</v>
      </c>
      <c r="M46" s="66">
        <v>8</v>
      </c>
      <c r="O46" s="66" t="s">
        <v>251</v>
      </c>
      <c r="P46" s="66">
        <v>970</v>
      </c>
      <c r="Q46" s="66">
        <v>800</v>
      </c>
      <c r="R46" s="66">
        <v>480</v>
      </c>
      <c r="S46" s="66">
        <v>10000</v>
      </c>
      <c r="T46" s="66">
        <v>720.5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3.1</v>
      </c>
      <c r="AJ46" s="66" t="s">
        <v>26</v>
      </c>
      <c r="AK46" s="66">
        <v>225</v>
      </c>
      <c r="AL46" s="66">
        <v>340</v>
      </c>
      <c r="AM46" s="66">
        <v>0</v>
      </c>
      <c r="AN46" s="66">
        <v>2400</v>
      </c>
      <c r="AO46" s="66">
        <v>76.3</v>
      </c>
      <c r="AQ46" s="66" t="s">
        <v>27</v>
      </c>
      <c r="AR46" s="66">
        <v>59</v>
      </c>
      <c r="AS46" s="66">
        <v>70</v>
      </c>
      <c r="AT46" s="66">
        <v>0</v>
      </c>
      <c r="AU46" s="66">
        <v>400</v>
      </c>
      <c r="AV46" s="66">
        <v>58.4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280</v>
      </c>
      <c r="B2" s="61" t="s">
        <v>281</v>
      </c>
      <c r="C2" s="61" t="s">
        <v>282</v>
      </c>
      <c r="D2" s="61">
        <v>58</v>
      </c>
      <c r="E2" s="61">
        <v>1516.5825</v>
      </c>
      <c r="F2" s="61">
        <v>273.34634</v>
      </c>
      <c r="G2" s="61">
        <v>24.514140000000001</v>
      </c>
      <c r="H2" s="61">
        <v>17.152487000000001</v>
      </c>
      <c r="I2" s="61">
        <v>7.3616539999999997</v>
      </c>
      <c r="J2" s="61">
        <v>48.336323</v>
      </c>
      <c r="K2" s="61">
        <v>35.220351999999998</v>
      </c>
      <c r="L2" s="61">
        <v>13.115971999999999</v>
      </c>
      <c r="M2" s="61">
        <v>19.384257999999999</v>
      </c>
      <c r="N2" s="61">
        <v>1.9115068</v>
      </c>
      <c r="O2" s="61">
        <v>8.9316844999999994</v>
      </c>
      <c r="P2" s="61">
        <v>692.94039999999995</v>
      </c>
      <c r="Q2" s="61">
        <v>14.85716</v>
      </c>
      <c r="R2" s="61">
        <v>312.21877999999998</v>
      </c>
      <c r="S2" s="61">
        <v>30.875679999999999</v>
      </c>
      <c r="T2" s="61">
        <v>3376.1133</v>
      </c>
      <c r="U2" s="61">
        <v>1.7076408999999999</v>
      </c>
      <c r="V2" s="61">
        <v>10.824173999999999</v>
      </c>
      <c r="W2" s="61">
        <v>84.969329999999999</v>
      </c>
      <c r="X2" s="61">
        <v>104.36698</v>
      </c>
      <c r="Y2" s="61">
        <v>1.2049831</v>
      </c>
      <c r="Z2" s="61">
        <v>0.80292289999999999</v>
      </c>
      <c r="AA2" s="61">
        <v>13.685936999999999</v>
      </c>
      <c r="AB2" s="61">
        <v>1.1702482999999999</v>
      </c>
      <c r="AC2" s="61">
        <v>322.37484999999998</v>
      </c>
      <c r="AD2" s="61">
        <v>6.3477579999999998</v>
      </c>
      <c r="AE2" s="61">
        <v>2.0139928</v>
      </c>
      <c r="AF2" s="61">
        <v>4.3679160000000001</v>
      </c>
      <c r="AG2" s="61">
        <v>299.6841</v>
      </c>
      <c r="AH2" s="61">
        <v>240.96985000000001</v>
      </c>
      <c r="AI2" s="61">
        <v>58.714255999999999</v>
      </c>
      <c r="AJ2" s="61">
        <v>909.77020000000005</v>
      </c>
      <c r="AK2" s="61">
        <v>3069.2285000000002</v>
      </c>
      <c r="AL2" s="61">
        <v>34.8889</v>
      </c>
      <c r="AM2" s="61">
        <v>2349.5934999999999</v>
      </c>
      <c r="AN2" s="61">
        <v>111.93458</v>
      </c>
      <c r="AO2" s="61">
        <v>12.652782999999999</v>
      </c>
      <c r="AP2" s="61">
        <v>10.407957</v>
      </c>
      <c r="AQ2" s="61">
        <v>2.2448266000000001</v>
      </c>
      <c r="AR2" s="61">
        <v>7.9911757000000003</v>
      </c>
      <c r="AS2" s="61">
        <v>720.49030000000005</v>
      </c>
      <c r="AT2" s="61">
        <v>4.9040389999999998E-3</v>
      </c>
      <c r="AU2" s="61">
        <v>3.1112644999999999</v>
      </c>
      <c r="AV2" s="61">
        <v>76.264279999999999</v>
      </c>
      <c r="AW2" s="61">
        <v>58.364350000000002</v>
      </c>
      <c r="AX2" s="61">
        <v>3.9212289999999997E-2</v>
      </c>
      <c r="AY2" s="61">
        <v>0.75726610000000005</v>
      </c>
      <c r="AZ2" s="61">
        <v>104.09578</v>
      </c>
      <c r="BA2" s="61">
        <v>15.480236</v>
      </c>
      <c r="BB2" s="61">
        <v>3.8737444999999999</v>
      </c>
      <c r="BC2" s="61">
        <v>4.683662</v>
      </c>
      <c r="BD2" s="61">
        <v>6.8950224000000002</v>
      </c>
      <c r="BE2" s="61">
        <v>0.75186810000000004</v>
      </c>
      <c r="BF2" s="61">
        <v>3.0717582999999999</v>
      </c>
      <c r="BG2" s="61">
        <v>0</v>
      </c>
      <c r="BH2" s="61">
        <v>0</v>
      </c>
      <c r="BI2" s="61">
        <v>1.55184E-4</v>
      </c>
      <c r="BJ2" s="61">
        <v>1.5581144999999999E-2</v>
      </c>
      <c r="BK2" s="61">
        <v>0</v>
      </c>
      <c r="BL2" s="61">
        <v>2.9525649000000001E-2</v>
      </c>
      <c r="BM2" s="61">
        <v>0.50409406000000001</v>
      </c>
      <c r="BN2" s="61">
        <v>0.13315540000000001</v>
      </c>
      <c r="BO2" s="61">
        <v>13.880136500000001</v>
      </c>
      <c r="BP2" s="61">
        <v>1.1814442999999999</v>
      </c>
      <c r="BQ2" s="61">
        <v>3.1739894999999998</v>
      </c>
      <c r="BR2" s="61">
        <v>14.10647</v>
      </c>
      <c r="BS2" s="61">
        <v>20.265965000000001</v>
      </c>
      <c r="BT2" s="61">
        <v>1.8789129</v>
      </c>
      <c r="BU2" s="61">
        <v>4.66629E-2</v>
      </c>
      <c r="BV2" s="61">
        <v>1.2109973E-2</v>
      </c>
      <c r="BW2" s="61">
        <v>0.11270387</v>
      </c>
      <c r="BX2" s="61">
        <v>0.46130707999999998</v>
      </c>
      <c r="BY2" s="61">
        <v>2.7754971999999999E-2</v>
      </c>
      <c r="BZ2" s="61">
        <v>6.9814900000000001E-4</v>
      </c>
      <c r="CA2" s="61">
        <v>0.28730312000000002</v>
      </c>
      <c r="CB2" s="164">
        <v>1.8026600000000001E-5</v>
      </c>
      <c r="CC2" s="61">
        <v>5.5612176999999999E-2</v>
      </c>
      <c r="CD2" s="61">
        <v>0.47909659999999998</v>
      </c>
      <c r="CE2" s="61">
        <v>3.0054752000000001E-2</v>
      </c>
      <c r="CF2" s="61">
        <v>0.26688089999999998</v>
      </c>
      <c r="CG2" s="164">
        <v>2.4750000000000001E-7</v>
      </c>
      <c r="CH2" s="61">
        <v>2.1686655999999999E-2</v>
      </c>
      <c r="CI2" s="164">
        <v>4.6815999999999998E-7</v>
      </c>
      <c r="CJ2" s="61">
        <v>1.11172</v>
      </c>
      <c r="CK2" s="61">
        <v>7.1935330000000002E-3</v>
      </c>
      <c r="CL2" s="61">
        <v>0.45315306999999999</v>
      </c>
      <c r="CM2" s="61">
        <v>0.42654072999999998</v>
      </c>
      <c r="CN2" s="61">
        <v>1454.6765</v>
      </c>
      <c r="CO2" s="61">
        <v>2467.8202999999999</v>
      </c>
      <c r="CP2" s="61">
        <v>1156.7892999999999</v>
      </c>
      <c r="CQ2" s="61">
        <v>480.18463000000003</v>
      </c>
      <c r="CR2" s="61">
        <v>309.32877000000002</v>
      </c>
      <c r="CS2" s="61">
        <v>284.59769999999997</v>
      </c>
      <c r="CT2" s="61">
        <v>1441.2144000000001</v>
      </c>
      <c r="CU2" s="61">
        <v>766.21619999999996</v>
      </c>
      <c r="CV2" s="61">
        <v>908.42553999999996</v>
      </c>
      <c r="CW2" s="61">
        <v>833.13319999999999</v>
      </c>
      <c r="CX2" s="61">
        <v>301.90485000000001</v>
      </c>
      <c r="CY2" s="61">
        <v>1946.1124</v>
      </c>
      <c r="CZ2" s="61">
        <v>816.11720000000003</v>
      </c>
      <c r="DA2" s="61">
        <v>2084.0227</v>
      </c>
      <c r="DB2" s="61">
        <v>2114.1444999999999</v>
      </c>
      <c r="DC2" s="61">
        <v>2864.7103999999999</v>
      </c>
      <c r="DD2" s="61">
        <v>4815.6109999999999</v>
      </c>
      <c r="DE2" s="61">
        <v>848.53160000000003</v>
      </c>
      <c r="DF2" s="61">
        <v>2566.1442999999999</v>
      </c>
      <c r="DG2" s="61">
        <v>1051.8358000000001</v>
      </c>
      <c r="DH2" s="61">
        <v>41.275190000000002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15.480236</v>
      </c>
      <c r="B6">
        <f>BB2</f>
        <v>3.8737444999999999</v>
      </c>
      <c r="C6">
        <f>BC2</f>
        <v>4.683662</v>
      </c>
      <c r="D6">
        <f>BD2</f>
        <v>6.8950224000000002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5" sqref="D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22759</v>
      </c>
      <c r="C2" s="56">
        <f ca="1">YEAR(TODAY())-YEAR(B2)+IF(TODAY()&gt;=DATE(YEAR(TODAY()),MONTH(B2),DAY(B2)),0,-1)</f>
        <v>58</v>
      </c>
      <c r="E2" s="52">
        <v>160.4</v>
      </c>
      <c r="F2" s="53" t="s">
        <v>39</v>
      </c>
      <c r="G2" s="52">
        <v>77.5</v>
      </c>
      <c r="H2" s="51" t="s">
        <v>41</v>
      </c>
      <c r="I2" s="77">
        <f>ROUND(G3/E3^2,1)</f>
        <v>30.1</v>
      </c>
    </row>
    <row r="3" spans="1:9" x14ac:dyDescent="0.3">
      <c r="E3" s="51">
        <f>E2/100</f>
        <v>1.6040000000000001</v>
      </c>
      <c r="F3" s="51" t="s">
        <v>40</v>
      </c>
      <c r="G3" s="51">
        <f>G2</f>
        <v>77.5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44032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김길순, ID : H1900298)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12월 01일 11:05:39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 x14ac:dyDescent="0.3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 x14ac:dyDescent="0.3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 x14ac:dyDescent="0.3">
      <c r="C10" s="157" t="s">
        <v>30</v>
      </c>
      <c r="D10" s="157"/>
      <c r="E10" s="158"/>
      <c r="F10" s="161">
        <f>'개인정보 및 신체계측 입력'!B5</f>
        <v>44032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 x14ac:dyDescent="0.35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 x14ac:dyDescent="0.3">
      <c r="C12" s="157" t="s">
        <v>32</v>
      </c>
      <c r="D12" s="157"/>
      <c r="E12" s="158"/>
      <c r="F12" s="142">
        <f ca="1">'개인정보 및 신체계측 입력'!C2</f>
        <v>58</v>
      </c>
      <c r="G12" s="142"/>
      <c r="H12" s="142"/>
      <c r="I12" s="142"/>
      <c r="K12" s="133">
        <f>'개인정보 및 신체계측 입력'!E2</f>
        <v>160.4</v>
      </c>
      <c r="L12" s="134"/>
      <c r="M12" s="127">
        <f>'개인정보 및 신체계측 입력'!G2</f>
        <v>77.5</v>
      </c>
      <c r="N12" s="128"/>
      <c r="O12" s="123" t="s">
        <v>271</v>
      </c>
      <c r="P12" s="117"/>
      <c r="Q12" s="120">
        <f>'개인정보 및 신체계측 입력'!I2</f>
        <v>30.1</v>
      </c>
      <c r="R12" s="120"/>
      <c r="S12" s="120"/>
    </row>
    <row r="13" spans="1:19" ht="18" customHeight="1" thickBot="1" x14ac:dyDescent="0.35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 x14ac:dyDescent="0.3">
      <c r="C14" s="159" t="s">
        <v>31</v>
      </c>
      <c r="D14" s="159"/>
      <c r="E14" s="160"/>
      <c r="F14" s="121" t="str">
        <f>MID('DRIs DATA'!B1,28,3)</f>
        <v>김길순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 x14ac:dyDescent="0.35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 x14ac:dyDescent="0.3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79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 x14ac:dyDescent="0.3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 x14ac:dyDescent="0.3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 x14ac:dyDescent="0.35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7.1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 x14ac:dyDescent="0.3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 x14ac:dyDescent="0.3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 x14ac:dyDescent="0.35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14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 x14ac:dyDescent="0.3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 x14ac:dyDescent="0.35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0" t="s">
        <v>191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8" customHeight="1" thickBot="1" x14ac:dyDescent="0.3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164</v>
      </c>
      <c r="D69" s="155"/>
      <c r="E69" s="155"/>
      <c r="F69" s="155"/>
      <c r="G69" s="155"/>
      <c r="H69" s="148" t="s">
        <v>170</v>
      </c>
      <c r="I69" s="148"/>
      <c r="J69" s="148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156">
        <f>ROUND('그룹 전체 사용자의 일일 입력'!D6/MAX('그룹 전체 사용자의 일일 입력'!$B$6,'그룹 전체 사용자의 일일 입력'!$C$6,'그룹 전체 사용자의 일일 입력'!$D$6),1)</f>
        <v>1</v>
      </c>
      <c r="P69" s="15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0" t="s">
        <v>165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51</v>
      </c>
      <c r="D72" s="155"/>
      <c r="E72" s="155"/>
      <c r="F72" s="155"/>
      <c r="G72" s="155"/>
      <c r="H72" s="38"/>
      <c r="I72" s="148" t="s">
        <v>52</v>
      </c>
      <c r="J72" s="148"/>
      <c r="K72" s="36">
        <f>ROUND('DRIs DATA'!L8,1)</f>
        <v>12.2</v>
      </c>
      <c r="L72" s="36" t="s">
        <v>53</v>
      </c>
      <c r="M72" s="36">
        <f>ROUND('DRIs DATA'!K8,1)</f>
        <v>1.8</v>
      </c>
      <c r="N72" s="149" t="s">
        <v>54</v>
      </c>
      <c r="O72" s="149"/>
      <c r="P72" s="149"/>
      <c r="Q72" s="149"/>
      <c r="R72" s="39"/>
      <c r="S72" s="35"/>
      <c r="T72" s="6"/>
    </row>
    <row r="73" spans="2:21" ht="18" customHeight="1" x14ac:dyDescent="0.3">
      <c r="B73" s="6"/>
      <c r="C73" s="89" t="s">
        <v>181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6"/>
      <c r="U73" s="13"/>
    </row>
    <row r="74" spans="2:21" ht="18" customHeight="1" thickBot="1" x14ac:dyDescent="0.35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0" t="s">
        <v>192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</row>
    <row r="78" spans="2:21" ht="18" customHeight="1" thickBot="1" x14ac:dyDescent="0.35"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1" t="s">
        <v>168</v>
      </c>
      <c r="C80" s="91"/>
      <c r="D80" s="91"/>
      <c r="E80" s="91"/>
      <c r="F80" s="21"/>
      <c r="G80" s="21"/>
      <c r="H80" s="21"/>
      <c r="L80" s="91" t="s">
        <v>172</v>
      </c>
      <c r="M80" s="91"/>
      <c r="N80" s="91"/>
      <c r="O80" s="91"/>
      <c r="P80" s="9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9" t="s">
        <v>268</v>
      </c>
      <c r="C93" s="140"/>
      <c r="D93" s="140"/>
      <c r="E93" s="140"/>
      <c r="F93" s="140"/>
      <c r="G93" s="140"/>
      <c r="H93" s="140"/>
      <c r="I93" s="140"/>
      <c r="J93" s="141"/>
      <c r="L93" s="139" t="s">
        <v>175</v>
      </c>
      <c r="M93" s="140"/>
      <c r="N93" s="140"/>
      <c r="O93" s="140"/>
      <c r="P93" s="140"/>
      <c r="Q93" s="140"/>
      <c r="R93" s="140"/>
      <c r="S93" s="140"/>
      <c r="T93" s="141"/>
    </row>
    <row r="94" spans="1:21" ht="18" customHeight="1" x14ac:dyDescent="0.3">
      <c r="B94" s="94" t="s">
        <v>171</v>
      </c>
      <c r="C94" s="92"/>
      <c r="D94" s="92"/>
      <c r="E94" s="92"/>
      <c r="F94" s="95">
        <f>ROUND('DRIs DATA'!F16/'DRIs DATA'!C16*100,2)</f>
        <v>41.63</v>
      </c>
      <c r="G94" s="95"/>
      <c r="H94" s="92" t="s">
        <v>167</v>
      </c>
      <c r="I94" s="92"/>
      <c r="J94" s="93"/>
      <c r="L94" s="94" t="s">
        <v>171</v>
      </c>
      <c r="M94" s="92"/>
      <c r="N94" s="92"/>
      <c r="O94" s="92"/>
      <c r="P94" s="92"/>
      <c r="Q94" s="23">
        <f>ROUND('DRIs DATA'!M16/'DRIs DATA'!K16*100,2)</f>
        <v>90</v>
      </c>
      <c r="R94" s="92" t="s">
        <v>167</v>
      </c>
      <c r="S94" s="92"/>
      <c r="T94" s="9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7" t="s">
        <v>180</v>
      </c>
      <c r="C96" s="98"/>
      <c r="D96" s="98"/>
      <c r="E96" s="98"/>
      <c r="F96" s="98"/>
      <c r="G96" s="98"/>
      <c r="H96" s="98"/>
      <c r="I96" s="98"/>
      <c r="J96" s="99"/>
      <c r="L96" s="103" t="s">
        <v>173</v>
      </c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 x14ac:dyDescent="0.3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 x14ac:dyDescent="0.3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 x14ac:dyDescent="0.3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</row>
    <row r="100" spans="2:21" ht="18" customHeight="1" x14ac:dyDescent="0.3">
      <c r="B100" s="97"/>
      <c r="C100" s="98"/>
      <c r="D100" s="98"/>
      <c r="E100" s="98"/>
      <c r="F100" s="98"/>
      <c r="G100" s="98"/>
      <c r="H100" s="98"/>
      <c r="I100" s="98"/>
      <c r="J100" s="99"/>
      <c r="L100" s="103"/>
      <c r="M100" s="104"/>
      <c r="N100" s="104"/>
      <c r="O100" s="104"/>
      <c r="P100" s="104"/>
      <c r="Q100" s="104"/>
      <c r="R100" s="104"/>
      <c r="S100" s="104"/>
      <c r="T100" s="105"/>
      <c r="U100" s="17"/>
    </row>
    <row r="101" spans="2:21" ht="18" customHeight="1" thickBot="1" x14ac:dyDescent="0.35">
      <c r="B101" s="100"/>
      <c r="C101" s="101"/>
      <c r="D101" s="101"/>
      <c r="E101" s="101"/>
      <c r="F101" s="101"/>
      <c r="G101" s="101"/>
      <c r="H101" s="101"/>
      <c r="I101" s="101"/>
      <c r="J101" s="102"/>
      <c r="L101" s="106"/>
      <c r="M101" s="107"/>
      <c r="N101" s="107"/>
      <c r="O101" s="107"/>
      <c r="P101" s="107"/>
      <c r="Q101" s="107"/>
      <c r="R101" s="107"/>
      <c r="S101" s="107"/>
      <c r="T101" s="10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0" t="s">
        <v>193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2:21" ht="18" customHeight="1" thickBot="1" x14ac:dyDescent="0.35"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1" t="s">
        <v>169</v>
      </c>
      <c r="C107" s="91"/>
      <c r="D107" s="91"/>
      <c r="E107" s="91"/>
      <c r="F107" s="6"/>
      <c r="G107" s="6"/>
      <c r="H107" s="6"/>
      <c r="I107" s="6"/>
      <c r="L107" s="91" t="s">
        <v>270</v>
      </c>
      <c r="M107" s="91"/>
      <c r="N107" s="91"/>
      <c r="O107" s="91"/>
      <c r="P107" s="9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6" t="s">
        <v>264</v>
      </c>
      <c r="C120" s="87"/>
      <c r="D120" s="87"/>
      <c r="E120" s="87"/>
      <c r="F120" s="87"/>
      <c r="G120" s="87"/>
      <c r="H120" s="87"/>
      <c r="I120" s="87"/>
      <c r="J120" s="88"/>
      <c r="L120" s="86" t="s">
        <v>265</v>
      </c>
      <c r="M120" s="87"/>
      <c r="N120" s="87"/>
      <c r="O120" s="87"/>
      <c r="P120" s="87"/>
      <c r="Q120" s="87"/>
      <c r="R120" s="87"/>
      <c r="S120" s="87"/>
      <c r="T120" s="88"/>
    </row>
    <row r="121" spans="2:20" ht="18" customHeight="1" x14ac:dyDescent="0.3">
      <c r="B121" s="43" t="s">
        <v>171</v>
      </c>
      <c r="C121" s="16"/>
      <c r="D121" s="16"/>
      <c r="E121" s="15"/>
      <c r="F121" s="95">
        <f>ROUND('DRIs DATA'!F26/'DRIs DATA'!C26*100,2)</f>
        <v>104.4</v>
      </c>
      <c r="G121" s="95"/>
      <c r="H121" s="92" t="s">
        <v>166</v>
      </c>
      <c r="I121" s="92"/>
      <c r="J121" s="93"/>
      <c r="L121" s="42" t="s">
        <v>171</v>
      </c>
      <c r="M121" s="20"/>
      <c r="N121" s="20"/>
      <c r="O121" s="23"/>
      <c r="P121" s="6"/>
      <c r="Q121" s="58">
        <f>ROUND('DRIs DATA'!AH26/'DRIs DATA'!AE26*100,2)</f>
        <v>80</v>
      </c>
      <c r="R121" s="92" t="s">
        <v>166</v>
      </c>
      <c r="S121" s="92"/>
      <c r="T121" s="9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9" t="s">
        <v>174</v>
      </c>
      <c r="C123" s="110"/>
      <c r="D123" s="110"/>
      <c r="E123" s="110"/>
      <c r="F123" s="110"/>
      <c r="G123" s="110"/>
      <c r="H123" s="110"/>
      <c r="I123" s="110"/>
      <c r="J123" s="111"/>
      <c r="L123" s="109" t="s">
        <v>269</v>
      </c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 x14ac:dyDescent="0.3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 x14ac:dyDescent="0.3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 x14ac:dyDescent="0.3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8" customHeight="1" x14ac:dyDescent="0.3">
      <c r="B127" s="109"/>
      <c r="C127" s="110"/>
      <c r="D127" s="110"/>
      <c r="E127" s="110"/>
      <c r="F127" s="110"/>
      <c r="G127" s="110"/>
      <c r="H127" s="110"/>
      <c r="I127" s="110"/>
      <c r="J127" s="111"/>
      <c r="L127" s="109"/>
      <c r="M127" s="110"/>
      <c r="N127" s="110"/>
      <c r="O127" s="110"/>
      <c r="P127" s="110"/>
      <c r="Q127" s="110"/>
      <c r="R127" s="110"/>
      <c r="S127" s="110"/>
      <c r="T127" s="111"/>
    </row>
    <row r="128" spans="2:20" ht="17.25" thickBot="1" x14ac:dyDescent="0.35">
      <c r="B128" s="112"/>
      <c r="C128" s="113"/>
      <c r="D128" s="113"/>
      <c r="E128" s="113"/>
      <c r="F128" s="113"/>
      <c r="G128" s="113"/>
      <c r="H128" s="113"/>
      <c r="I128" s="113"/>
      <c r="J128" s="114"/>
      <c r="L128" s="112"/>
      <c r="M128" s="113"/>
      <c r="N128" s="113"/>
      <c r="O128" s="113"/>
      <c r="P128" s="113"/>
      <c r="Q128" s="113"/>
      <c r="R128" s="113"/>
      <c r="S128" s="113"/>
      <c r="T128" s="114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0" t="s">
        <v>262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57"/>
      <c r="O130" s="80" t="s">
        <v>263</v>
      </c>
      <c r="P130" s="81"/>
      <c r="Q130" s="81"/>
      <c r="R130" s="81"/>
      <c r="S130" s="81"/>
      <c r="T130" s="82"/>
    </row>
    <row r="131" spans="2:21" ht="18" customHeight="1" thickBot="1" x14ac:dyDescent="0.35"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57"/>
      <c r="O131" s="83"/>
      <c r="P131" s="84"/>
      <c r="Q131" s="84"/>
      <c r="R131" s="84"/>
      <c r="S131" s="84"/>
      <c r="T131" s="8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0" t="s">
        <v>194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2:21" ht="18" customHeight="1" thickBot="1" x14ac:dyDescent="0.35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1" t="s">
        <v>177</v>
      </c>
      <c r="C158" s="91"/>
      <c r="D158" s="91"/>
      <c r="E158" s="6"/>
      <c r="F158" s="6"/>
      <c r="G158" s="6"/>
      <c r="H158" s="6"/>
      <c r="I158" s="6"/>
      <c r="L158" s="91" t="s">
        <v>178</v>
      </c>
      <c r="M158" s="91"/>
      <c r="N158" s="9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6" t="s">
        <v>266</v>
      </c>
      <c r="C171" s="87"/>
      <c r="D171" s="87"/>
      <c r="E171" s="87"/>
      <c r="F171" s="87"/>
      <c r="G171" s="87"/>
      <c r="H171" s="87"/>
      <c r="I171" s="87"/>
      <c r="J171" s="88"/>
      <c r="L171" s="86" t="s">
        <v>176</v>
      </c>
      <c r="M171" s="87"/>
      <c r="N171" s="87"/>
      <c r="O171" s="87"/>
      <c r="P171" s="87"/>
      <c r="Q171" s="87"/>
      <c r="R171" s="87"/>
      <c r="S171" s="88"/>
    </row>
    <row r="172" spans="2:19" ht="18" customHeight="1" x14ac:dyDescent="0.3">
      <c r="B172" s="42" t="s">
        <v>171</v>
      </c>
      <c r="C172" s="20"/>
      <c r="D172" s="20"/>
      <c r="E172" s="6"/>
      <c r="F172" s="95">
        <f>ROUND('DRIs DATA'!F36/'DRIs DATA'!C36*100,2)</f>
        <v>37.46</v>
      </c>
      <c r="G172" s="9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204.61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9" t="s">
        <v>185</v>
      </c>
      <c r="C174" s="110"/>
      <c r="D174" s="110"/>
      <c r="E174" s="110"/>
      <c r="F174" s="110"/>
      <c r="G174" s="110"/>
      <c r="H174" s="110"/>
      <c r="I174" s="110"/>
      <c r="J174" s="111"/>
      <c r="L174" s="109" t="s">
        <v>187</v>
      </c>
      <c r="M174" s="110"/>
      <c r="N174" s="110"/>
      <c r="O174" s="110"/>
      <c r="P174" s="110"/>
      <c r="Q174" s="110"/>
      <c r="R174" s="110"/>
      <c r="S174" s="111"/>
    </row>
    <row r="175" spans="2:19" ht="18" customHeight="1" x14ac:dyDescent="0.3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 x14ac:dyDescent="0.3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 x14ac:dyDescent="0.3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 x14ac:dyDescent="0.3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x14ac:dyDescent="0.3">
      <c r="B179" s="109"/>
      <c r="C179" s="110"/>
      <c r="D179" s="110"/>
      <c r="E179" s="110"/>
      <c r="F179" s="110"/>
      <c r="G179" s="110"/>
      <c r="H179" s="110"/>
      <c r="I179" s="110"/>
      <c r="J179" s="111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 thickBot="1" x14ac:dyDescent="0.35">
      <c r="B180" s="112"/>
      <c r="C180" s="113"/>
      <c r="D180" s="113"/>
      <c r="E180" s="113"/>
      <c r="F180" s="113"/>
      <c r="G180" s="113"/>
      <c r="H180" s="113"/>
      <c r="I180" s="113"/>
      <c r="J180" s="114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9"/>
      <c r="M181" s="110"/>
      <c r="N181" s="110"/>
      <c r="O181" s="110"/>
      <c r="P181" s="110"/>
      <c r="Q181" s="110"/>
      <c r="R181" s="110"/>
      <c r="S181" s="111"/>
    </row>
    <row r="182" spans="2:19" ht="18" customHeight="1" thickBot="1" x14ac:dyDescent="0.35">
      <c r="L182" s="112"/>
      <c r="M182" s="113"/>
      <c r="N182" s="113"/>
      <c r="O182" s="113"/>
      <c r="P182" s="113"/>
      <c r="Q182" s="113"/>
      <c r="R182" s="113"/>
      <c r="S182" s="114"/>
    </row>
    <row r="183" spans="2:19" ht="18" customHeight="1" x14ac:dyDescent="0.3">
      <c r="B183" s="91" t="s">
        <v>179</v>
      </c>
      <c r="C183" s="91"/>
      <c r="D183" s="9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6" t="s">
        <v>267</v>
      </c>
      <c r="C196" s="87"/>
      <c r="D196" s="87"/>
      <c r="E196" s="87"/>
      <c r="F196" s="87"/>
      <c r="G196" s="87"/>
      <c r="H196" s="87"/>
      <c r="I196" s="87"/>
      <c r="J196" s="8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5">
        <f>ROUND('DRIs DATA'!F46/'DRIs DATA'!C46*100,2)</f>
        <v>127</v>
      </c>
      <c r="G197" s="9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9" t="s">
        <v>186</v>
      </c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 x14ac:dyDescent="0.3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 x14ac:dyDescent="0.3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 x14ac:dyDescent="0.3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x14ac:dyDescent="0.3">
      <c r="B203" s="109"/>
      <c r="C203" s="110"/>
      <c r="D203" s="110"/>
      <c r="E203" s="110"/>
      <c r="F203" s="110"/>
      <c r="G203" s="110"/>
      <c r="H203" s="110"/>
      <c r="I203" s="110"/>
      <c r="J203" s="111"/>
      <c r="S203" s="6"/>
    </row>
    <row r="204" spans="2:20" ht="18" customHeight="1" thickBot="1" x14ac:dyDescent="0.35">
      <c r="B204" s="112"/>
      <c r="C204" s="113"/>
      <c r="D204" s="113"/>
      <c r="E204" s="113"/>
      <c r="F204" s="113"/>
      <c r="G204" s="113"/>
      <c r="H204" s="113"/>
      <c r="I204" s="113"/>
      <c r="J204" s="114"/>
      <c r="S204" s="6"/>
    </row>
    <row r="205" spans="2:20" ht="18" customHeight="1" thickBot="1" x14ac:dyDescent="0.35">
      <c r="K205" s="10"/>
    </row>
    <row r="206" spans="2:20" ht="18" customHeight="1" x14ac:dyDescent="0.3">
      <c r="B206" s="80" t="s">
        <v>195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2:20" ht="18" customHeight="1" thickBot="1" x14ac:dyDescent="0.35"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5" t="s">
        <v>188</v>
      </c>
      <c r="C209" s="115"/>
      <c r="D209" s="115"/>
      <c r="E209" s="115"/>
      <c r="F209" s="115"/>
      <c r="G209" s="115"/>
      <c r="H209" s="115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6" t="s">
        <v>190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2020-12-03T02:18:21Z</dcterms:modified>
</cp:coreProperties>
</file>