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<sst xmlns="http://schemas.openxmlformats.org/spreadsheetml/2006/main" count="692" uniqueCount="283">
  <si>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</si>
  <si>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</si>
  <si>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</si>
  <si>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</si>
  <si>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</si>
  <si>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</si>
  <si>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</si>
  <si>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</si>
  <si>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</si>
  <si>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</si>
  <si>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</si>
  <si>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</si>
  <si>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</si>
  <si>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</si>
  <si>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</si>
  <si>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</si>
  <si>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</si>
  <si>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</si>
  <si>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</si>
  <si>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</si>
  <si>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</si>
  <si>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</si>
  <si>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</si>
  <si>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</si>
  <si>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</si>
  <si>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</si>
  <si>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</si>
  <si>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</si>
  <si>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</si>
  <si>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</si>
  <si>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</si>
  <si>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</si>
  <si>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</si>
  <si>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</si>
  <si>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</si>
  <si>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</si>
  <si>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</si>
  <si>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</si>
  <si>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</si>
  <si>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</si>
  <si>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</si>
  <si>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</si>
  <si>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</si>
  <si>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</si>
  <si>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</si>
  <si>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</si>
  <si>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</si>
  <si>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</si>
  <si>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</si>
  <si>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</si>
  <si>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</si>
  <si>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</si>
  <si>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</si>
  <si>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</si>
  <si>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</si>
  <si>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</si>
  <si>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</si>
  <si>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</si>
  <si>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</si>
  <si>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</si>
  <si>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</si>
  <si>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</si>
  <si>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</si>
  <si>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</si>
  <si>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</si>
  <si>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</si>
  <si>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</si>
  <si>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</si>
  <si>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</si>
  <si>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</si>
  <si>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</si>
  <si>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</si>
  <si>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</si>
  <si>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</si>
  <si>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</si>
  <si>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</si>
  <si>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</si>
  <si>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</si>
  <si>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</si>
  <si>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</si>
  <si>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</si>
  <si>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</si>
  <si>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</si>
  <si>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</si>
  <si>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</si>
  <si>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</si>
  <si>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</si>
  <si>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</si>
  <si>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</si>
  <si>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</si>
  <si>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</si>
  <si>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</si>
  <si>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</si>
  <si>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</si>
  <si>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</si>
  <si>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</si>
  <si>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</si>
  <si>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</si>
  <si>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</si>
  <si>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</si>
  <si>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</si>
  <si>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</si>
  <si>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</si>
  <si>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</si>
  <si>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</si>
  <si>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</si>
  <si>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</si>
  <si>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</si>
  <si>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</si>
  <si>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</si>
  <si>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</si>
  <si>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</si>
  <si>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</si>
  <si>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</si>
  <si>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</si>
  <si>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</si>
  <si>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</si>
  <si>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</si>
  <si>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</si>
  <si>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</si>
  <si>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</si>
  <si>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</si>
  <si>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</si>
  <si>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</si>
  <si>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</si>
  <si>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</si>
  <si>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</si>
  <si>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</si>
  <si>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</si>
  <si>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</si>
  <si>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</si>
  <si>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</si>
  <si>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</si>
  <si>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</si>
  <si>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</si>
  <si>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</si>
  <si>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</si>
  <si>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</si>
  <si>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</si>
  <si>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</si>
  <si>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</si>
  <si>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</si>
  <si>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</si>
  <si>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</si>
  <si>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</si>
  <si>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</si>
  <si>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</si>
  <si>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</si>
  <si>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</si>
  <si>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</si>
  <si>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</si>
  <si>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</si>
  <si>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</si>
  <si>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</si>
  <si>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</si>
  <si>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</si>
  <si>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</si>
  <si>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</si>
  <si>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</si>
  <si>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</si>
  <si>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</si>
  <si>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</si>
  <si>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</si>
  <si>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</si>
  <si>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</si>
  <si>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</si>
  <si>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</si>
  <si>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</si>
  <si>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</si>
  <si>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</si>
  <si>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</si>
  <si>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</si>
  <si>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</si>
  <si>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</si>
  <si>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</si>
  <si>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</si>
  <si>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</si>
  <si>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</si>
  <si>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</si>
  <si>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</si>
  <si>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</si>
  <si>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</si>
  <si>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</si>
  <si>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</si>
  <si>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</si>
  <si>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</si>
  <si>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</si>
  <si>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</si>
  <si>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</si>
  <si>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</si>
  <si>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</si>
  <si>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</si>
  <si>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</si>
  <si>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</si>
  <si>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</si>
  <si>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</si>
  <si>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</si>
  <si>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</si>
  <si>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</si>
  <si>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</si>
  <si>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</si>
  <si>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</si>
  <si>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</si>
  <si>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</si>
  <si>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</si>
  <si>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</si>
  <si>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</si>
  <si>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</si>
  <si>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</si>
  <si>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</si>
  <si>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</si>
  <si>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</si>
  <si>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</si>
  <si>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</si>
  <si>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</si>
  <si>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</si>
  <si>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</si>
  <si>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</si>
  <si>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</si>
  <si>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</si>
  <si>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</si>
  <si>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</si>
  <si>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</si>
  <si>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</si>
  <si>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</si>
  <si>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</si>
  <si>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</si>
  <si>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</si>
  <si>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</si>
  <si>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</si>
  <si>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</si>
  <si>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</si>
  <si>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</si>
  <si>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</si>
  <si>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</si>
  <si>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</si>
  <si>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</si>
  <si>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</si>
  <si>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</si>
  <si>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</si>
  <si>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</si>
  <si>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</si>
  <si>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</si>
  <si>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</si>
  <si>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</si>
  <si>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</si>
  <si>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</si>
  <si>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</si>
  <si>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</si>
  <si>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</si>
  <si>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</si>
  <si>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</si>
  <si>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</si>
  <si>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</si>
  <si>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</si>
  <si>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</si>
  <si>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</si>
  <si>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</si>
  <si>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</si>
  <si>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</si>
  <si>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</si>
  <si>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</si>
  <si>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</si>
  <si>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</si>
  <si>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</si>
  <si>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</si>
  <si>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</si>
  <si>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</si>
  <si>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</si>
  <si>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</si>
  <si>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</si>
  <si>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</si>
  <si>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</si>
  <si>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</si>
  <si>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</si>
  <si>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</si>
  <si>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</si>
  <si>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강진순, ID : H1900321)</t>
  </si>
  <si>
    <t>출력시각</t>
  </si>
  <si>
    <t>2020년 12월 03일 10:14:59</t>
  </si>
  <si>
    <t>H1900321</t>
  </si>
  <si>
    <t>강진순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</si>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</sst>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5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1" fontId="0" fillId="0" borderId="0" xfId="0" applyNumberForma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61.9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184888"/>
        <c:axId val="233178616"/>
      </c:barChart>
      <c:catAx>
        <c:axId val="233184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178616"/>
        <c:crosses val="autoZero"/>
        <c:auto val="1"/>
        <c:lblAlgn val="ctr"/>
        <c:lblOffset val="100"/>
        <c:noMultiLvlLbl val="0"/>
      </c:catAx>
      <c:valAx>
        <c:axId val="23317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184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90968"/>
        <c:axId val="469891360"/>
      </c:barChart>
      <c:catAx>
        <c:axId val="46989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91360"/>
        <c:crosses val="autoZero"/>
        <c:auto val="1"/>
        <c:lblAlgn val="ctr"/>
        <c:lblOffset val="100"/>
        <c:noMultiLvlLbl val="0"/>
      </c:catAx>
      <c:valAx>
        <c:axId val="4698913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9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179400"/>
        <c:axId val="233179792"/>
      </c:barChart>
      <c:catAx>
        <c:axId val="23317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179792"/>
        <c:crosses val="autoZero"/>
        <c:auto val="1"/>
        <c:lblAlgn val="ctr"/>
        <c:lblOffset val="100"/>
        <c:noMultiLvlLbl val="0"/>
      </c:catAx>
      <c:valAx>
        <c:axId val="233179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17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1236.8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180968"/>
        <c:axId val="471063376"/>
      </c:barChart>
      <c:catAx>
        <c:axId val="233180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3376"/>
        <c:crosses val="autoZero"/>
        <c:auto val="1"/>
        <c:lblAlgn val="ctr"/>
        <c:lblOffset val="100"/>
        <c:noMultiLvlLbl val="0"/>
      </c:catAx>
      <c:valAx>
        <c:axId val="471063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180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3881.2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8672"/>
        <c:axId val="471057888"/>
      </c:barChart>
      <c:catAx>
        <c:axId val="471058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7888"/>
        <c:crosses val="autoZero"/>
        <c:auto val="1"/>
        <c:lblAlgn val="ctr"/>
        <c:lblOffset val="100"/>
        <c:noMultiLvlLbl val="0"/>
      </c:catAx>
      <c:valAx>
        <c:axId val="47105788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8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290.2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9064"/>
        <c:axId val="471061808"/>
      </c:barChart>
      <c:catAx>
        <c:axId val="471059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1808"/>
        <c:crosses val="autoZero"/>
        <c:auto val="1"/>
        <c:lblAlgn val="ctr"/>
        <c:lblOffset val="100"/>
        <c:noMultiLvlLbl val="0"/>
      </c:catAx>
      <c:valAx>
        <c:axId val="471061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106.2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7104"/>
        <c:axId val="471061024"/>
      </c:barChart>
      <c:catAx>
        <c:axId val="471057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1024"/>
        <c:crosses val="autoZero"/>
        <c:auto val="1"/>
        <c:lblAlgn val="ctr"/>
        <c:lblOffset val="100"/>
        <c:noMultiLvlLbl val="0"/>
      </c:catAx>
      <c:valAx>
        <c:axId val="471061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10.6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8280"/>
        <c:axId val="471057496"/>
      </c:barChart>
      <c:catAx>
        <c:axId val="471058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7496"/>
        <c:crosses val="autoZero"/>
        <c:auto val="1"/>
        <c:lblAlgn val="ctr"/>
        <c:lblOffset val="100"/>
        <c:noMultiLvlLbl val="0"/>
      </c:catAx>
      <c:valAx>
        <c:axId val="471057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8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585.4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59456"/>
        <c:axId val="471059848"/>
      </c:barChart>
      <c:catAx>
        <c:axId val="471059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59848"/>
        <c:crosses val="autoZero"/>
        <c:auto val="1"/>
        <c:lblAlgn val="ctr"/>
        <c:lblOffset val="100"/>
        <c:noMultiLvlLbl val="0"/>
      </c:catAx>
      <c:valAx>
        <c:axId val="47105984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59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062200"/>
        <c:axId val="471062592"/>
      </c:barChart>
      <c:catAx>
        <c:axId val="471062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062592"/>
        <c:crosses val="autoZero"/>
        <c:auto val="1"/>
        <c:lblAlgn val="ctr"/>
        <c:lblOffset val="100"/>
        <c:noMultiLvlLbl val="0"/>
      </c:catAx>
      <c:valAx>
        <c:axId val="471062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062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84248"/>
        <c:axId val="471285032"/>
      </c:barChart>
      <c:catAx>
        <c:axId val="471284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85032"/>
        <c:crosses val="autoZero"/>
        <c:auto val="1"/>
        <c:lblAlgn val="ctr"/>
        <c:lblOffset val="100"/>
        <c:noMultiLvlLbl val="0"/>
      </c:catAx>
      <c:valAx>
        <c:axId val="471285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84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28.3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181752"/>
        <c:axId val="233182144"/>
      </c:barChart>
      <c:catAx>
        <c:axId val="233181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182144"/>
        <c:crosses val="autoZero"/>
        <c:auto val="1"/>
        <c:lblAlgn val="ctr"/>
        <c:lblOffset val="100"/>
        <c:noMultiLvlLbl val="0"/>
      </c:catAx>
      <c:valAx>
        <c:axId val="2331821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181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69.7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79152"/>
        <c:axId val="471277584"/>
      </c:barChart>
      <c:catAx>
        <c:axId val="471279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77584"/>
        <c:crosses val="autoZero"/>
        <c:auto val="1"/>
        <c:lblAlgn val="ctr"/>
        <c:lblOffset val="100"/>
        <c:noMultiLvlLbl val="0"/>
      </c:catAx>
      <c:valAx>
        <c:axId val="4712775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79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78.5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80720"/>
        <c:axId val="471281112"/>
      </c:barChart>
      <c:catAx>
        <c:axId val="471280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81112"/>
        <c:crosses val="autoZero"/>
        <c:auto val="1"/>
        <c:lblAlgn val="ctr"/>
        <c:lblOffset val="100"/>
        <c:noMultiLvlLbl val="0"/>
      </c:catAx>
      <c:valAx>
        <c:axId val="471281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80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7.8</c:v>
                </c:pt>
                <c:pt idx="1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277976"/>
        <c:axId val="471283072"/>
      </c:barChart>
      <c:catAx>
        <c:axId val="471277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83072"/>
        <c:crosses val="autoZero"/>
        <c:auto val="1"/>
        <c:lblAlgn val="ctr"/>
        <c:lblOffset val="100"/>
        <c:noMultiLvlLbl val="0"/>
      </c:catAx>
      <c:valAx>
        <c:axId val="471283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7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13.153872</c:v>
                </c:pt>
                <c:pt idx="1">
                  <c:v>12.808287</c:v>
                </c:pt>
                <c:pt idx="2">
                  <c:v>17.608025000000001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609.29999999999995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78760"/>
        <c:axId val="471281504"/>
      </c:barChart>
      <c:catAx>
        <c:axId val="471278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81504"/>
        <c:crosses val="autoZero"/>
        <c:auto val="1"/>
        <c:lblAlgn val="ctr"/>
        <c:lblOffset val="100"/>
        <c:noMultiLvlLbl val="0"/>
      </c:catAx>
      <c:valAx>
        <c:axId val="471281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78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24.3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1283464"/>
        <c:axId val="471279544"/>
      </c:barChart>
      <c:catAx>
        <c:axId val="471283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1279544"/>
        <c:crosses val="autoZero"/>
        <c:auto val="1"/>
        <c:lblAlgn val="ctr"/>
        <c:lblOffset val="100"/>
        <c:noMultiLvlLbl val="0"/>
      </c:catAx>
      <c:valAx>
        <c:axId val="4712795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83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</c:v>
                </c:pt>
                <c:pt idx="1">
                  <c:v>9.1</c:v>
                </c:pt>
                <c:pt idx="2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71283856"/>
        <c:axId val="472603520"/>
      </c:barChart>
      <c:catAx>
        <c:axId val="47128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3520"/>
        <c:crosses val="autoZero"/>
        <c:auto val="1"/>
        <c:lblAlgn val="ctr"/>
        <c:lblOffset val="100"/>
        <c:noMultiLvlLbl val="0"/>
      </c:catAx>
      <c:valAx>
        <c:axId val="47260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1283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1990.5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05480"/>
        <c:axId val="472603912"/>
      </c:barChart>
      <c:catAx>
        <c:axId val="47260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3912"/>
        <c:crosses val="autoZero"/>
        <c:auto val="1"/>
        <c:lblAlgn val="ctr"/>
        <c:lblOffset val="100"/>
        <c:noMultiLvlLbl val="0"/>
      </c:catAx>
      <c:valAx>
        <c:axId val="4726039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05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09008"/>
        <c:axId val="472604696"/>
      </c:barChart>
      <c:catAx>
        <c:axId val="47260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4696"/>
        <c:crosses val="autoZero"/>
        <c:auto val="1"/>
        <c:lblAlgn val="ctr"/>
        <c:lblOffset val="100"/>
        <c:noMultiLvlLbl val="0"/>
      </c:catAx>
      <c:valAx>
        <c:axId val="47260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0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629.9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10576"/>
        <c:axId val="472607832"/>
      </c:barChart>
      <c:catAx>
        <c:axId val="472610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7832"/>
        <c:crosses val="autoZero"/>
        <c:auto val="1"/>
        <c:lblAlgn val="ctr"/>
        <c:lblOffset val="100"/>
        <c:noMultiLvlLbl val="0"/>
      </c:catAx>
      <c:valAx>
        <c:axId val="47260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1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33177832"/>
        <c:axId val="233182928"/>
      </c:barChart>
      <c:catAx>
        <c:axId val="233177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182928"/>
        <c:crosses val="autoZero"/>
        <c:auto val="1"/>
        <c:lblAlgn val="ctr"/>
        <c:lblOffset val="100"/>
        <c:noMultiLvlLbl val="0"/>
      </c:catAx>
      <c:valAx>
        <c:axId val="233182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33177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5589.3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07048"/>
        <c:axId val="472607440"/>
      </c:barChart>
      <c:catAx>
        <c:axId val="47260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7440"/>
        <c:crosses val="autoZero"/>
        <c:auto val="1"/>
        <c:lblAlgn val="ctr"/>
        <c:lblOffset val="100"/>
        <c:noMultiLvlLbl val="0"/>
      </c:catAx>
      <c:valAx>
        <c:axId val="47260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07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13.8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08224"/>
        <c:axId val="472606264"/>
      </c:barChart>
      <c:catAx>
        <c:axId val="47260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06264"/>
        <c:crosses val="autoZero"/>
        <c:auto val="1"/>
        <c:lblAlgn val="ctr"/>
        <c:lblOffset val="100"/>
        <c:noMultiLvlLbl val="0"/>
      </c:catAx>
      <c:valAx>
        <c:axId val="47260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0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72610184"/>
        <c:axId val="472610968"/>
      </c:barChart>
      <c:catAx>
        <c:axId val="472610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72610968"/>
        <c:crosses val="autoZero"/>
        <c:auto val="1"/>
        <c:lblAlgn val="ctr"/>
        <c:lblOffset val="100"/>
        <c:noMultiLvlLbl val="0"/>
      </c:catAx>
      <c:valAx>
        <c:axId val="472610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72610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277.3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064048"/>
        <c:axId val="469891752"/>
      </c:barChart>
      <c:catAx>
        <c:axId val="187064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91752"/>
        <c:crosses val="autoZero"/>
        <c:auto val="1"/>
        <c:lblAlgn val="ctr"/>
        <c:lblOffset val="100"/>
        <c:noMultiLvlLbl val="0"/>
      </c:catAx>
      <c:valAx>
        <c:axId val="469891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064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86656"/>
        <c:axId val="469884304"/>
      </c:barChart>
      <c:catAx>
        <c:axId val="469886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84304"/>
        <c:crosses val="autoZero"/>
        <c:auto val="1"/>
        <c:lblAlgn val="ctr"/>
        <c:lblOffset val="100"/>
        <c:noMultiLvlLbl val="0"/>
      </c:catAx>
      <c:valAx>
        <c:axId val="469884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86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14.6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85480"/>
        <c:axId val="469885872"/>
      </c:barChart>
      <c:catAx>
        <c:axId val="46988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85872"/>
        <c:crosses val="autoZero"/>
        <c:auto val="1"/>
        <c:lblAlgn val="ctr"/>
        <c:lblOffset val="100"/>
        <c:noMultiLvlLbl val="0"/>
      </c:catAx>
      <c:valAx>
        <c:axId val="469885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8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88224"/>
        <c:axId val="469888616"/>
      </c:barChart>
      <c:catAx>
        <c:axId val="46988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88616"/>
        <c:crosses val="autoZero"/>
        <c:auto val="1"/>
        <c:lblAlgn val="ctr"/>
        <c:lblOffset val="100"/>
        <c:noMultiLvlLbl val="0"/>
      </c:catAx>
      <c:valAx>
        <c:axId val="469888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8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646.20000000000005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87440"/>
        <c:axId val="469887832"/>
      </c:barChart>
      <c:catAx>
        <c:axId val="46988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87832"/>
        <c:crosses val="autoZero"/>
        <c:auto val="1"/>
        <c:lblAlgn val="ctr"/>
        <c:lblOffset val="100"/>
        <c:noMultiLvlLbl val="0"/>
      </c:catAx>
      <c:valAx>
        <c:axId val="46988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87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69889400"/>
        <c:axId val="469890184"/>
      </c:barChart>
      <c:catAx>
        <c:axId val="469889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69890184"/>
        <c:crosses val="autoZero"/>
        <c:auto val="1"/>
        <c:lblAlgn val="ctr"/>
        <c:lblOffset val="100"/>
        <c:noMultiLvlLbl val="0"/>
      </c:catAx>
      <c:valAx>
        <c:axId val="46989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69889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강진순, ID : H1900321)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03일 10:14:59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6" t="s">
        <v>197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74" t="s">
        <v>56</v>
      </c>
      <c r="B4" s="74"/>
      <c r="C4" s="74"/>
      <c r="D4" s="46"/>
      <c r="E4" s="71" t="s">
        <v>198</v>
      </c>
      <c r="F4" s="72"/>
      <c r="G4" s="72"/>
      <c r="H4" s="73"/>
      <c r="I4" s="46"/>
      <c r="J4" s="71" t="s">
        <v>199</v>
      </c>
      <c r="K4" s="72"/>
      <c r="L4" s="73"/>
      <c r="M4" s="46"/>
      <c r="N4" s="74" t="s">
        <v>200</v>
      </c>
      <c r="O4" s="74"/>
      <c r="P4" s="74"/>
      <c r="Q4" s="74"/>
      <c r="R4" s="74"/>
      <c r="S4" s="74"/>
      <c r="T4" s="46"/>
      <c r="U4" s="74" t="s">
        <v>201</v>
      </c>
      <c r="V4" s="74"/>
      <c r="W4" s="74"/>
      <c r="X4" s="74"/>
      <c r="Y4" s="74"/>
      <c r="Z4" s="74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2140</v>
      </c>
      <c r="C6" s="59">
        <f>'DRIs DATA 입력'!C6</f>
        <v>1990.5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61.9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28.3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77</v>
      </c>
      <c r="G8" s="59">
        <f>'DRIs DATA 입력'!G8</f>
        <v>9.1</v>
      </c>
      <c r="H8" s="59">
        <f>'DRIs DATA 입력'!H8</f>
        <v>13.8</v>
      </c>
      <c r="I8" s="46"/>
      <c r="J8" s="59" t="s">
        <v>216</v>
      </c>
      <c r="K8" s="59">
        <f>'DRIs DATA 입력'!K8</f>
        <v>7.8</v>
      </c>
      <c r="L8" s="59">
        <f>'DRIs DATA 입력'!L8</f>
        <v>12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5" t="s">
        <v>217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74" t="s">
        <v>218</v>
      </c>
      <c r="B14" s="74"/>
      <c r="C14" s="74"/>
      <c r="D14" s="74"/>
      <c r="E14" s="74"/>
      <c r="F14" s="74"/>
      <c r="G14" s="46"/>
      <c r="H14" s="74" t="s">
        <v>219</v>
      </c>
      <c r="I14" s="74"/>
      <c r="J14" s="74"/>
      <c r="K14" s="74"/>
      <c r="L14" s="74"/>
      <c r="M14" s="74"/>
      <c r="N14" s="46"/>
      <c r="O14" s="74" t="s">
        <v>220</v>
      </c>
      <c r="P14" s="74"/>
      <c r="Q14" s="74"/>
      <c r="R14" s="74"/>
      <c r="S14" s="74"/>
      <c r="T14" s="74"/>
      <c r="U14" s="46"/>
      <c r="V14" s="74" t="s">
        <v>221</v>
      </c>
      <c r="W14" s="74"/>
      <c r="X14" s="74"/>
      <c r="Y14" s="74"/>
      <c r="Z14" s="74"/>
      <c r="AA14" s="74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609.29999999999995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24.3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3.8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277.3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5" t="s">
        <v>223</v>
      </c>
      <c r="B23" s="75"/>
      <c r="C23" s="75"/>
      <c r="D23" s="75"/>
      <c r="E23" s="75"/>
      <c r="F23" s="75"/>
      <c r="G23" s="75"/>
      <c r="H23" s="75"/>
      <c r="I23" s="75"/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75"/>
      <c r="AR23" s="75"/>
      <c r="AS23" s="75"/>
      <c r="AT23" s="75"/>
      <c r="AU23" s="75"/>
      <c r="AV23" s="75"/>
      <c r="AW23" s="75"/>
      <c r="AX23" s="75"/>
      <c r="AY23" s="75"/>
      <c r="AZ23" s="75"/>
      <c r="BA23" s="75"/>
      <c r="BB23" s="75"/>
      <c r="BC23" s="75"/>
      <c r="BD23" s="75"/>
      <c r="BE23" s="75"/>
      <c r="BF23" s="75"/>
      <c r="BG23" s="75"/>
      <c r="BH23" s="75"/>
      <c r="BI23" s="75"/>
      <c r="BJ23" s="75"/>
    </row>
    <row r="24" spans="1:62" x14ac:dyDescent="0.3">
      <c r="A24" s="74" t="s">
        <v>224</v>
      </c>
      <c r="B24" s="74"/>
      <c r="C24" s="74"/>
      <c r="D24" s="74"/>
      <c r="E24" s="74"/>
      <c r="F24" s="74"/>
      <c r="G24" s="46"/>
      <c r="H24" s="74" t="s">
        <v>225</v>
      </c>
      <c r="I24" s="74"/>
      <c r="J24" s="74"/>
      <c r="K24" s="74"/>
      <c r="L24" s="74"/>
      <c r="M24" s="74"/>
      <c r="N24" s="46"/>
      <c r="O24" s="74" t="s">
        <v>226</v>
      </c>
      <c r="P24" s="74"/>
      <c r="Q24" s="74"/>
      <c r="R24" s="74"/>
      <c r="S24" s="74"/>
      <c r="T24" s="74"/>
      <c r="U24" s="46"/>
      <c r="V24" s="74" t="s">
        <v>227</v>
      </c>
      <c r="W24" s="74"/>
      <c r="X24" s="74"/>
      <c r="Y24" s="74"/>
      <c r="Z24" s="74"/>
      <c r="AA24" s="74"/>
      <c r="AB24" s="46"/>
      <c r="AC24" s="74" t="s">
        <v>228</v>
      </c>
      <c r="AD24" s="74"/>
      <c r="AE24" s="74"/>
      <c r="AF24" s="74"/>
      <c r="AG24" s="74"/>
      <c r="AH24" s="74"/>
      <c r="AI24" s="46"/>
      <c r="AJ24" s="74" t="s">
        <v>229</v>
      </c>
      <c r="AK24" s="74"/>
      <c r="AL24" s="74"/>
      <c r="AM24" s="74"/>
      <c r="AN24" s="74"/>
      <c r="AO24" s="74"/>
      <c r="AP24" s="46"/>
      <c r="AQ24" s="74" t="s">
        <v>230</v>
      </c>
      <c r="AR24" s="74"/>
      <c r="AS24" s="74"/>
      <c r="AT24" s="74"/>
      <c r="AU24" s="74"/>
      <c r="AV24" s="74"/>
      <c r="AW24" s="46"/>
      <c r="AX24" s="74" t="s">
        <v>231</v>
      </c>
      <c r="AY24" s="74"/>
      <c r="AZ24" s="74"/>
      <c r="BA24" s="74"/>
      <c r="BB24" s="74"/>
      <c r="BC24" s="74"/>
      <c r="BD24" s="46"/>
      <c r="BE24" s="74" t="s">
        <v>232</v>
      </c>
      <c r="BF24" s="74"/>
      <c r="BG24" s="74"/>
      <c r="BH24" s="74"/>
      <c r="BI24" s="74"/>
      <c r="BJ24" s="74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135.5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14.6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1.9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646.20000000000005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5" t="s">
        <v>234</v>
      </c>
      <c r="B33" s="75"/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74" t="s">
        <v>235</v>
      </c>
      <c r="B34" s="74"/>
      <c r="C34" s="74"/>
      <c r="D34" s="74"/>
      <c r="E34" s="74"/>
      <c r="F34" s="74"/>
      <c r="G34" s="46"/>
      <c r="H34" s="74" t="s">
        <v>236</v>
      </c>
      <c r="I34" s="74"/>
      <c r="J34" s="74"/>
      <c r="K34" s="74"/>
      <c r="L34" s="74"/>
      <c r="M34" s="74"/>
      <c r="N34" s="46"/>
      <c r="O34" s="74" t="s">
        <v>237</v>
      </c>
      <c r="P34" s="74"/>
      <c r="Q34" s="74"/>
      <c r="R34" s="74"/>
      <c r="S34" s="74"/>
      <c r="T34" s="74"/>
      <c r="U34" s="46"/>
      <c r="V34" s="74" t="s">
        <v>238</v>
      </c>
      <c r="W34" s="74"/>
      <c r="X34" s="74"/>
      <c r="Y34" s="74"/>
      <c r="Z34" s="74"/>
      <c r="AA34" s="74"/>
      <c r="AB34" s="46"/>
      <c r="AC34" s="74" t="s">
        <v>239</v>
      </c>
      <c r="AD34" s="74"/>
      <c r="AE34" s="74"/>
      <c r="AF34" s="74"/>
      <c r="AG34" s="74"/>
      <c r="AH34" s="74"/>
      <c r="AI34" s="46"/>
      <c r="AJ34" s="74" t="s">
        <v>240</v>
      </c>
      <c r="AK34" s="74"/>
      <c r="AL34" s="74"/>
      <c r="AM34" s="74"/>
      <c r="AN34" s="74"/>
      <c r="AO34" s="74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629.9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1236.8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5589.3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3881.2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290.2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106.2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5" t="s">
        <v>241</v>
      </c>
      <c r="B43" s="75"/>
      <c r="C43" s="75"/>
      <c r="D43" s="75"/>
      <c r="E43" s="75"/>
      <c r="F43" s="75"/>
      <c r="G43" s="75"/>
      <c r="H43" s="75"/>
      <c r="I43" s="75"/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  <c r="AP43" s="75"/>
      <c r="AQ43" s="75"/>
      <c r="AR43" s="75"/>
      <c r="AS43" s="75"/>
      <c r="AT43" s="75"/>
      <c r="AU43" s="75"/>
      <c r="AV43" s="75"/>
      <c r="AW43" s="75"/>
      <c r="AX43" s="75"/>
      <c r="AY43" s="75"/>
      <c r="AZ43" s="75"/>
      <c r="BA43" s="75"/>
      <c r="BB43" s="75"/>
      <c r="BC43" s="75"/>
      <c r="BD43" s="75"/>
      <c r="BE43" s="75"/>
      <c r="BF43" s="75"/>
      <c r="BG43" s="75"/>
      <c r="BH43" s="75"/>
      <c r="BI43" s="75"/>
      <c r="BJ43" s="75"/>
      <c r="BK43" s="46"/>
    </row>
    <row r="44" spans="1:68" x14ac:dyDescent="0.3">
      <c r="A44" s="74" t="s">
        <v>242</v>
      </c>
      <c r="B44" s="74"/>
      <c r="C44" s="74"/>
      <c r="D44" s="74"/>
      <c r="E44" s="74"/>
      <c r="F44" s="74"/>
      <c r="G44" s="46"/>
      <c r="H44" s="74" t="s">
        <v>243</v>
      </c>
      <c r="I44" s="74"/>
      <c r="J44" s="74"/>
      <c r="K44" s="74"/>
      <c r="L44" s="74"/>
      <c r="M44" s="74"/>
      <c r="N44" s="46"/>
      <c r="O44" s="74" t="s">
        <v>244</v>
      </c>
      <c r="P44" s="74"/>
      <c r="Q44" s="74"/>
      <c r="R44" s="74"/>
      <c r="S44" s="74"/>
      <c r="T44" s="74"/>
      <c r="U44" s="46"/>
      <c r="V44" s="74" t="s">
        <v>245</v>
      </c>
      <c r="W44" s="74"/>
      <c r="X44" s="74"/>
      <c r="Y44" s="74"/>
      <c r="Z44" s="74"/>
      <c r="AA44" s="74"/>
      <c r="AB44" s="46"/>
      <c r="AC44" s="74" t="s">
        <v>246</v>
      </c>
      <c r="AD44" s="74"/>
      <c r="AE44" s="74"/>
      <c r="AF44" s="74"/>
      <c r="AG44" s="74"/>
      <c r="AH44" s="74"/>
      <c r="AI44" s="46"/>
      <c r="AJ44" s="74" t="s">
        <v>247</v>
      </c>
      <c r="AK44" s="74"/>
      <c r="AL44" s="74"/>
      <c r="AM44" s="74"/>
      <c r="AN44" s="74"/>
      <c r="AO44" s="74"/>
      <c r="AP44" s="46"/>
      <c r="AQ44" s="74" t="s">
        <v>248</v>
      </c>
      <c r="AR44" s="74"/>
      <c r="AS44" s="74"/>
      <c r="AT44" s="74"/>
      <c r="AU44" s="74"/>
      <c r="AV44" s="74"/>
      <c r="AW44" s="46"/>
      <c r="AX44" s="74" t="s">
        <v>249</v>
      </c>
      <c r="AY44" s="74"/>
      <c r="AZ44" s="74"/>
      <c r="BA44" s="74"/>
      <c r="BB44" s="74"/>
      <c r="BC44" s="74"/>
      <c r="BD44" s="46"/>
      <c r="BE44" s="74" t="s">
        <v>250</v>
      </c>
      <c r="BF44" s="74"/>
      <c r="BG44" s="74"/>
      <c r="BH44" s="74"/>
      <c r="BI44" s="74"/>
      <c r="BJ44" s="74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13.8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10.6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585.4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69.7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78.5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P4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277</v>
      </c>
      <c r="G1" s="62" t="s">
        <v>278</v>
      </c>
      <c r="H1" s="61" t="s">
        <v>279</v>
      </c>
    </row>
    <row r="3" spans="1:27" x14ac:dyDescent="0.3">
      <c r="A3" s="67" t="s">
        <v>197</v>
      </c>
      <c r="B3" s="67"/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 spans="1:27" x14ac:dyDescent="0.3">
      <c r="A4" s="66" t="s">
        <v>56</v>
      </c>
      <c r="B4" s="66"/>
      <c r="C4" s="66"/>
      <c r="E4" s="68" t="s">
        <v>198</v>
      </c>
      <c r="F4" s="69"/>
      <c r="G4" s="69"/>
      <c r="H4" s="70"/>
      <c r="J4" s="68" t="s">
        <v>199</v>
      </c>
      <c r="K4" s="69"/>
      <c r="L4" s="70"/>
      <c r="N4" s="66" t="s">
        <v>200</v>
      </c>
      <c r="O4" s="66"/>
      <c r="P4" s="66"/>
      <c r="Q4" s="66"/>
      <c r="R4" s="66"/>
      <c r="S4" s="66"/>
      <c r="U4" s="66" t="s">
        <v>201</v>
      </c>
      <c r="V4" s="66"/>
      <c r="W4" s="66"/>
      <c r="X4" s="66"/>
      <c r="Y4" s="66"/>
      <c r="Z4" s="66"/>
    </row>
    <row r="5" spans="1:27" x14ac:dyDescent="0.3">
      <c r="A5" s="66"/>
      <c r="B5" s="66" t="s">
        <v>202</v>
      </c>
      <c r="C5" s="66" t="s">
        <v>203</v>
      </c>
      <c r="E5" s="66"/>
      <c r="F5" s="66" t="s">
        <v>204</v>
      </c>
      <c r="G5" s="66" t="s">
        <v>205</v>
      </c>
      <c r="H5" s="66" t="s">
        <v>200</v>
      </c>
      <c r="J5" s="66"/>
      <c r="K5" s="66" t="s">
        <v>206</v>
      </c>
      <c r="L5" s="66" t="s">
        <v>207</v>
      </c>
      <c r="N5" s="66"/>
      <c r="O5" s="66" t="s">
        <v>208</v>
      </c>
      <c r="P5" s="66" t="s">
        <v>209</v>
      </c>
      <c r="Q5" s="66" t="s">
        <v>210</v>
      </c>
      <c r="R5" s="66" t="s">
        <v>211</v>
      </c>
      <c r="S5" s="66" t="s">
        <v>203</v>
      </c>
      <c r="U5" s="66"/>
      <c r="V5" s="66" t="s">
        <v>208</v>
      </c>
      <c r="W5" s="66" t="s">
        <v>209</v>
      </c>
      <c r="X5" s="66" t="s">
        <v>210</v>
      </c>
      <c r="Y5" s="66" t="s">
        <v>211</v>
      </c>
      <c r="Z5" s="66" t="s">
        <v>203</v>
      </c>
    </row>
    <row r="6" spans="1:27" x14ac:dyDescent="0.3">
      <c r="A6" s="66" t="s">
        <v>56</v>
      </c>
      <c r="B6" s="66">
        <v>2140</v>
      </c>
      <c r="C6" s="66">
        <v>1990.5</v>
      </c>
      <c r="E6" s="66" t="s">
        <v>212</v>
      </c>
      <c r="F6" s="66">
        <v>55</v>
      </c>
      <c r="G6" s="66">
        <v>15</v>
      </c>
      <c r="H6" s="66">
        <v>7</v>
      </c>
      <c r="J6" s="66" t="s">
        <v>212</v>
      </c>
      <c r="K6" s="66">
        <v>0.1</v>
      </c>
      <c r="L6" s="66">
        <v>4</v>
      </c>
      <c r="N6" s="66" t="s">
        <v>213</v>
      </c>
      <c r="O6" s="66">
        <v>60</v>
      </c>
      <c r="P6" s="66">
        <v>75</v>
      </c>
      <c r="Q6" s="66">
        <v>0</v>
      </c>
      <c r="R6" s="66">
        <v>0</v>
      </c>
      <c r="S6" s="66">
        <v>61.9</v>
      </c>
      <c r="U6" s="66" t="s">
        <v>214</v>
      </c>
      <c r="V6" s="66">
        <v>0</v>
      </c>
      <c r="W6" s="66">
        <v>5</v>
      </c>
      <c r="X6" s="66">
        <v>20</v>
      </c>
      <c r="Y6" s="66">
        <v>0</v>
      </c>
      <c r="Z6" s="66">
        <v>28.3</v>
      </c>
    </row>
    <row r="7" spans="1:27" x14ac:dyDescent="0.3">
      <c r="E7" s="66" t="s">
        <v>215</v>
      </c>
      <c r="F7" s="66">
        <v>65</v>
      </c>
      <c r="G7" s="66">
        <v>30</v>
      </c>
      <c r="H7" s="66">
        <v>20</v>
      </c>
      <c r="J7" s="66" t="s">
        <v>215</v>
      </c>
      <c r="K7" s="66">
        <v>1</v>
      </c>
      <c r="L7" s="66">
        <v>10</v>
      </c>
    </row>
    <row r="8" spans="1:27" x14ac:dyDescent="0.3">
      <c r="E8" s="66" t="s">
        <v>216</v>
      </c>
      <c r="F8" s="66">
        <v>77</v>
      </c>
      <c r="G8" s="66">
        <v>9.1</v>
      </c>
      <c r="H8" s="66">
        <v>13.8</v>
      </c>
      <c r="J8" s="66" t="s">
        <v>216</v>
      </c>
      <c r="K8" s="66">
        <v>7.8</v>
      </c>
      <c r="L8" s="66">
        <v>12</v>
      </c>
    </row>
    <row r="13" spans="1:27" x14ac:dyDescent="0.3">
      <c r="A13" s="65" t="s">
        <v>217</v>
      </c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x14ac:dyDescent="0.3">
      <c r="A14" s="66" t="s">
        <v>218</v>
      </c>
      <c r="B14" s="66"/>
      <c r="C14" s="66"/>
      <c r="D14" s="66"/>
      <c r="E14" s="66"/>
      <c r="F14" s="66"/>
      <c r="H14" s="66" t="s">
        <v>219</v>
      </c>
      <c r="I14" s="66"/>
      <c r="J14" s="66"/>
      <c r="K14" s="66"/>
      <c r="L14" s="66"/>
      <c r="M14" s="66"/>
      <c r="O14" s="66" t="s">
        <v>220</v>
      </c>
      <c r="P14" s="66"/>
      <c r="Q14" s="66"/>
      <c r="R14" s="66"/>
      <c r="S14" s="66"/>
      <c r="T14" s="66"/>
      <c r="V14" s="66" t="s">
        <v>221</v>
      </c>
      <c r="W14" s="66"/>
      <c r="X14" s="66"/>
      <c r="Y14" s="66"/>
      <c r="Z14" s="66"/>
      <c r="AA14" s="66"/>
    </row>
    <row r="15" spans="1:27" x14ac:dyDescent="0.3">
      <c r="A15" s="66"/>
      <c r="B15" s="66" t="s">
        <v>208</v>
      </c>
      <c r="C15" s="66" t="s">
        <v>209</v>
      </c>
      <c r="D15" s="66" t="s">
        <v>210</v>
      </c>
      <c r="E15" s="66" t="s">
        <v>211</v>
      </c>
      <c r="F15" s="66" t="s">
        <v>203</v>
      </c>
      <c r="H15" s="66"/>
      <c r="I15" s="66" t="s">
        <v>208</v>
      </c>
      <c r="J15" s="66" t="s">
        <v>209</v>
      </c>
      <c r="K15" s="66" t="s">
        <v>210</v>
      </c>
      <c r="L15" s="66" t="s">
        <v>211</v>
      </c>
      <c r="M15" s="66" t="s">
        <v>203</v>
      </c>
      <c r="O15" s="66"/>
      <c r="P15" s="66" t="s">
        <v>208</v>
      </c>
      <c r="Q15" s="66" t="s">
        <v>209</v>
      </c>
      <c r="R15" s="66" t="s">
        <v>210</v>
      </c>
      <c r="S15" s="66" t="s">
        <v>211</v>
      </c>
      <c r="T15" s="66" t="s">
        <v>203</v>
      </c>
      <c r="V15" s="66"/>
      <c r="W15" s="66" t="s">
        <v>208</v>
      </c>
      <c r="X15" s="66" t="s">
        <v>209</v>
      </c>
      <c r="Y15" s="66" t="s">
        <v>210</v>
      </c>
      <c r="Z15" s="66" t="s">
        <v>211</v>
      </c>
      <c r="AA15" s="66" t="s">
        <v>203</v>
      </c>
    </row>
    <row r="16" spans="1:27" x14ac:dyDescent="0.3">
      <c r="A16" s="66" t="s">
        <v>222</v>
      </c>
      <c r="B16" s="66">
        <v>780</v>
      </c>
      <c r="C16" s="66">
        <v>1090</v>
      </c>
      <c r="D16" s="66">
        <v>0</v>
      </c>
      <c r="E16" s="66">
        <v>3000</v>
      </c>
      <c r="F16" s="66">
        <v>609.29999999999995</v>
      </c>
      <c r="H16" s="66" t="s">
        <v>3</v>
      </c>
      <c r="I16" s="66">
        <v>0</v>
      </c>
      <c r="J16" s="66">
        <v>0</v>
      </c>
      <c r="K16" s="66">
        <v>15</v>
      </c>
      <c r="L16" s="66">
        <v>540</v>
      </c>
      <c r="M16" s="66">
        <v>24.3</v>
      </c>
      <c r="O16" s="66" t="s">
        <v>4</v>
      </c>
      <c r="P16" s="66">
        <v>0</v>
      </c>
      <c r="Q16" s="66">
        <v>0</v>
      </c>
      <c r="R16" s="66">
        <v>10</v>
      </c>
      <c r="S16" s="66">
        <v>100</v>
      </c>
      <c r="T16" s="66">
        <v>3.8</v>
      </c>
      <c r="V16" s="66" t="s">
        <v>5</v>
      </c>
      <c r="W16" s="66">
        <v>0</v>
      </c>
      <c r="X16" s="66">
        <v>0</v>
      </c>
      <c r="Y16" s="66">
        <v>65</v>
      </c>
      <c r="Z16" s="66">
        <v>0</v>
      </c>
      <c r="AA16" s="66">
        <v>277.3</v>
      </c>
    </row>
    <row r="23" spans="1:62" x14ac:dyDescent="0.3">
      <c r="A23" s="65" t="s">
        <v>223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</row>
    <row r="24" spans="1:62" x14ac:dyDescent="0.3">
      <c r="A24" s="66" t="s">
        <v>224</v>
      </c>
      <c r="B24" s="66"/>
      <c r="C24" s="66"/>
      <c r="D24" s="66"/>
      <c r="E24" s="66"/>
      <c r="F24" s="66"/>
      <c r="H24" s="66" t="s">
        <v>225</v>
      </c>
      <c r="I24" s="66"/>
      <c r="J24" s="66"/>
      <c r="K24" s="66"/>
      <c r="L24" s="66"/>
      <c r="M24" s="66"/>
      <c r="O24" s="66" t="s">
        <v>226</v>
      </c>
      <c r="P24" s="66"/>
      <c r="Q24" s="66"/>
      <c r="R24" s="66"/>
      <c r="S24" s="66"/>
      <c r="T24" s="66"/>
      <c r="V24" s="66" t="s">
        <v>227</v>
      </c>
      <c r="W24" s="66"/>
      <c r="X24" s="66"/>
      <c r="Y24" s="66"/>
      <c r="Z24" s="66"/>
      <c r="AA24" s="66"/>
      <c r="AC24" s="66" t="s">
        <v>228</v>
      </c>
      <c r="AD24" s="66"/>
      <c r="AE24" s="66"/>
      <c r="AF24" s="66"/>
      <c r="AG24" s="66"/>
      <c r="AH24" s="66"/>
      <c r="AJ24" s="66" t="s">
        <v>229</v>
      </c>
      <c r="AK24" s="66"/>
      <c r="AL24" s="66"/>
      <c r="AM24" s="66"/>
      <c r="AN24" s="66"/>
      <c r="AO24" s="66"/>
      <c r="AQ24" s="66" t="s">
        <v>230</v>
      </c>
      <c r="AR24" s="66"/>
      <c r="AS24" s="66"/>
      <c r="AT24" s="66"/>
      <c r="AU24" s="66"/>
      <c r="AV24" s="66"/>
      <c r="AX24" s="66" t="s">
        <v>231</v>
      </c>
      <c r="AY24" s="66"/>
      <c r="AZ24" s="66"/>
      <c r="BA24" s="66"/>
      <c r="BB24" s="66"/>
      <c r="BC24" s="66"/>
      <c r="BE24" s="66" t="s">
        <v>232</v>
      </c>
      <c r="BF24" s="66"/>
      <c r="BG24" s="66"/>
      <c r="BH24" s="66"/>
      <c r="BI24" s="66"/>
      <c r="BJ24" s="66"/>
    </row>
    <row r="25" spans="1:62" x14ac:dyDescent="0.3">
      <c r="A25" s="66"/>
      <c r="B25" s="66" t="s">
        <v>208</v>
      </c>
      <c r="C25" s="66" t="s">
        <v>209</v>
      </c>
      <c r="D25" s="66" t="s">
        <v>210</v>
      </c>
      <c r="E25" s="66" t="s">
        <v>211</v>
      </c>
      <c r="F25" s="66" t="s">
        <v>203</v>
      </c>
      <c r="H25" s="66"/>
      <c r="I25" s="66" t="s">
        <v>208</v>
      </c>
      <c r="J25" s="66" t="s">
        <v>209</v>
      </c>
      <c r="K25" s="66" t="s">
        <v>210</v>
      </c>
      <c r="L25" s="66" t="s">
        <v>211</v>
      </c>
      <c r="M25" s="66" t="s">
        <v>203</v>
      </c>
      <c r="O25" s="66"/>
      <c r="P25" s="66" t="s">
        <v>208</v>
      </c>
      <c r="Q25" s="66" t="s">
        <v>209</v>
      </c>
      <c r="R25" s="66" t="s">
        <v>210</v>
      </c>
      <c r="S25" s="66" t="s">
        <v>211</v>
      </c>
      <c r="T25" s="66" t="s">
        <v>203</v>
      </c>
      <c r="V25" s="66"/>
      <c r="W25" s="66" t="s">
        <v>208</v>
      </c>
      <c r="X25" s="66" t="s">
        <v>209</v>
      </c>
      <c r="Y25" s="66" t="s">
        <v>210</v>
      </c>
      <c r="Z25" s="66" t="s">
        <v>211</v>
      </c>
      <c r="AA25" s="66" t="s">
        <v>203</v>
      </c>
      <c r="AC25" s="66"/>
      <c r="AD25" s="66" t="s">
        <v>208</v>
      </c>
      <c r="AE25" s="66" t="s">
        <v>209</v>
      </c>
      <c r="AF25" s="66" t="s">
        <v>210</v>
      </c>
      <c r="AG25" s="66" t="s">
        <v>211</v>
      </c>
      <c r="AH25" s="66" t="s">
        <v>203</v>
      </c>
      <c r="AJ25" s="66"/>
      <c r="AK25" s="66" t="s">
        <v>208</v>
      </c>
      <c r="AL25" s="66" t="s">
        <v>209</v>
      </c>
      <c r="AM25" s="66" t="s">
        <v>210</v>
      </c>
      <c r="AN25" s="66" t="s">
        <v>211</v>
      </c>
      <c r="AO25" s="66" t="s">
        <v>203</v>
      </c>
      <c r="AQ25" s="66"/>
      <c r="AR25" s="66" t="s">
        <v>208</v>
      </c>
      <c r="AS25" s="66" t="s">
        <v>209</v>
      </c>
      <c r="AT25" s="66" t="s">
        <v>210</v>
      </c>
      <c r="AU25" s="66" t="s">
        <v>211</v>
      </c>
      <c r="AV25" s="66" t="s">
        <v>203</v>
      </c>
      <c r="AX25" s="66"/>
      <c r="AY25" s="66" t="s">
        <v>208</v>
      </c>
      <c r="AZ25" s="66" t="s">
        <v>209</v>
      </c>
      <c r="BA25" s="66" t="s">
        <v>210</v>
      </c>
      <c r="BB25" s="66" t="s">
        <v>211</v>
      </c>
      <c r="BC25" s="66" t="s">
        <v>203</v>
      </c>
      <c r="BE25" s="66"/>
      <c r="BF25" s="66" t="s">
        <v>208</v>
      </c>
      <c r="BG25" s="66" t="s">
        <v>209</v>
      </c>
      <c r="BH25" s="66" t="s">
        <v>210</v>
      </c>
      <c r="BI25" s="66" t="s">
        <v>211</v>
      </c>
      <c r="BJ25" s="66" t="s">
        <v>203</v>
      </c>
    </row>
    <row r="26" spans="1:62" x14ac:dyDescent="0.3">
      <c r="A26" s="66" t="s">
        <v>8</v>
      </c>
      <c r="B26" s="66">
        <v>110</v>
      </c>
      <c r="C26" s="66">
        <v>140</v>
      </c>
      <c r="D26" s="66">
        <v>0</v>
      </c>
      <c r="E26" s="66">
        <v>2000</v>
      </c>
      <c r="F26" s="66">
        <v>135.5</v>
      </c>
      <c r="H26" s="66" t="s">
        <v>9</v>
      </c>
      <c r="I26" s="66">
        <v>1.2</v>
      </c>
      <c r="J26" s="66">
        <v>1.5</v>
      </c>
      <c r="K26" s="66">
        <v>0</v>
      </c>
      <c r="L26" s="66">
        <v>0</v>
      </c>
      <c r="M26" s="66">
        <v>1.8</v>
      </c>
      <c r="O26" s="66" t="s">
        <v>10</v>
      </c>
      <c r="P26" s="66">
        <v>1.4</v>
      </c>
      <c r="Q26" s="66">
        <v>1.7</v>
      </c>
      <c r="R26" s="66">
        <v>0</v>
      </c>
      <c r="S26" s="66">
        <v>0</v>
      </c>
      <c r="T26" s="66">
        <v>1.4</v>
      </c>
      <c r="V26" s="66" t="s">
        <v>11</v>
      </c>
      <c r="W26" s="66">
        <v>13</v>
      </c>
      <c r="X26" s="66">
        <v>17</v>
      </c>
      <c r="Y26" s="66">
        <v>0</v>
      </c>
      <c r="Z26" s="66">
        <v>35</v>
      </c>
      <c r="AA26" s="66">
        <v>14.6</v>
      </c>
      <c r="AC26" s="66" t="s">
        <v>12</v>
      </c>
      <c r="AD26" s="66">
        <v>1.9</v>
      </c>
      <c r="AE26" s="66">
        <v>2.2000000000000002</v>
      </c>
      <c r="AF26" s="66">
        <v>0</v>
      </c>
      <c r="AG26" s="66">
        <v>100</v>
      </c>
      <c r="AH26" s="66">
        <v>1.9</v>
      </c>
      <c r="AJ26" s="66" t="s">
        <v>233</v>
      </c>
      <c r="AK26" s="66">
        <v>450</v>
      </c>
      <c r="AL26" s="66">
        <v>550</v>
      </c>
      <c r="AM26" s="66">
        <v>0</v>
      </c>
      <c r="AN26" s="66">
        <v>1000</v>
      </c>
      <c r="AO26" s="66">
        <v>646.20000000000005</v>
      </c>
      <c r="AQ26" s="66" t="s">
        <v>13</v>
      </c>
      <c r="AR26" s="66">
        <v>2.2999999999999998</v>
      </c>
      <c r="AS26" s="66">
        <v>2.8</v>
      </c>
      <c r="AT26" s="66">
        <v>0</v>
      </c>
      <c r="AU26" s="66">
        <v>0</v>
      </c>
      <c r="AV26" s="66">
        <v>5</v>
      </c>
      <c r="AX26" s="66" t="s">
        <v>14</v>
      </c>
      <c r="AY26" s="66">
        <v>0</v>
      </c>
      <c r="AZ26" s="66">
        <v>2</v>
      </c>
      <c r="BA26" s="66">
        <v>5</v>
      </c>
      <c r="BB26" s="66">
        <v>0</v>
      </c>
      <c r="BC26" s="66">
        <v>3</v>
      </c>
      <c r="BE26" s="66" t="s">
        <v>15</v>
      </c>
      <c r="BF26" s="66">
        <v>0</v>
      </c>
      <c r="BG26" s="66">
        <v>5</v>
      </c>
      <c r="BH26" s="66">
        <v>30</v>
      </c>
      <c r="BI26" s="66">
        <v>0</v>
      </c>
      <c r="BJ26" s="66">
        <v>3</v>
      </c>
    </row>
    <row r="33" spans="1:68" x14ac:dyDescent="0.3">
      <c r="A33" s="65" t="s">
        <v>234</v>
      </c>
      <c r="B33" s="65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5"/>
      <c r="AO33" s="65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6" t="s">
        <v>235</v>
      </c>
      <c r="B34" s="66"/>
      <c r="C34" s="66"/>
      <c r="D34" s="66"/>
      <c r="E34" s="66"/>
      <c r="F34" s="66"/>
      <c r="H34" s="66" t="s">
        <v>236</v>
      </c>
      <c r="I34" s="66"/>
      <c r="J34" s="66"/>
      <c r="K34" s="66"/>
      <c r="L34" s="66"/>
      <c r="M34" s="66"/>
      <c r="O34" s="66" t="s">
        <v>237</v>
      </c>
      <c r="P34" s="66"/>
      <c r="Q34" s="66"/>
      <c r="R34" s="66"/>
      <c r="S34" s="66"/>
      <c r="T34" s="66"/>
      <c r="V34" s="66" t="s">
        <v>238</v>
      </c>
      <c r="W34" s="66"/>
      <c r="X34" s="66"/>
      <c r="Y34" s="66"/>
      <c r="Z34" s="66"/>
      <c r="AA34" s="66"/>
      <c r="AC34" s="66" t="s">
        <v>239</v>
      </c>
      <c r="AD34" s="66"/>
      <c r="AE34" s="66"/>
      <c r="AF34" s="66"/>
      <c r="AG34" s="66"/>
      <c r="AH34" s="66"/>
      <c r="AJ34" s="66" t="s">
        <v>240</v>
      </c>
      <c r="AK34" s="66"/>
      <c r="AL34" s="66"/>
      <c r="AM34" s="66"/>
      <c r="AN34" s="66"/>
      <c r="AO34" s="66"/>
    </row>
    <row r="35" spans="1:68" x14ac:dyDescent="0.3">
      <c r="A35" s="66"/>
      <c r="B35" s="66" t="s">
        <v>208</v>
      </c>
      <c r="C35" s="66" t="s">
        <v>209</v>
      </c>
      <c r="D35" s="66" t="s">
        <v>210</v>
      </c>
      <c r="E35" s="66" t="s">
        <v>211</v>
      </c>
      <c r="F35" s="66" t="s">
        <v>203</v>
      </c>
      <c r="H35" s="66"/>
      <c r="I35" s="66" t="s">
        <v>208</v>
      </c>
      <c r="J35" s="66" t="s">
        <v>209</v>
      </c>
      <c r="K35" s="66" t="s">
        <v>210</v>
      </c>
      <c r="L35" s="66" t="s">
        <v>211</v>
      </c>
      <c r="M35" s="66" t="s">
        <v>203</v>
      </c>
      <c r="O35" s="66"/>
      <c r="P35" s="66" t="s">
        <v>208</v>
      </c>
      <c r="Q35" s="66" t="s">
        <v>209</v>
      </c>
      <c r="R35" s="66" t="s">
        <v>210</v>
      </c>
      <c r="S35" s="66" t="s">
        <v>211</v>
      </c>
      <c r="T35" s="66" t="s">
        <v>203</v>
      </c>
      <c r="V35" s="66"/>
      <c r="W35" s="66" t="s">
        <v>208</v>
      </c>
      <c r="X35" s="66" t="s">
        <v>209</v>
      </c>
      <c r="Y35" s="66" t="s">
        <v>210</v>
      </c>
      <c r="Z35" s="66" t="s">
        <v>211</v>
      </c>
      <c r="AA35" s="66" t="s">
        <v>203</v>
      </c>
      <c r="AC35" s="66"/>
      <c r="AD35" s="66" t="s">
        <v>208</v>
      </c>
      <c r="AE35" s="66" t="s">
        <v>209</v>
      </c>
      <c r="AF35" s="66" t="s">
        <v>210</v>
      </c>
      <c r="AG35" s="66" t="s">
        <v>211</v>
      </c>
      <c r="AH35" s="66" t="s">
        <v>203</v>
      </c>
      <c r="AJ35" s="66"/>
      <c r="AK35" s="66" t="s">
        <v>208</v>
      </c>
      <c r="AL35" s="66" t="s">
        <v>209</v>
      </c>
      <c r="AM35" s="66" t="s">
        <v>210</v>
      </c>
      <c r="AN35" s="66" t="s">
        <v>211</v>
      </c>
      <c r="AO35" s="66" t="s">
        <v>203</v>
      </c>
    </row>
    <row r="36" spans="1:68" x14ac:dyDescent="0.3">
      <c r="A36" s="66" t="s">
        <v>17</v>
      </c>
      <c r="B36" s="66">
        <v>580</v>
      </c>
      <c r="C36" s="66">
        <v>800</v>
      </c>
      <c r="D36" s="66">
        <v>0</v>
      </c>
      <c r="E36" s="66">
        <v>2500</v>
      </c>
      <c r="F36" s="66">
        <v>629.9</v>
      </c>
      <c r="H36" s="66" t="s">
        <v>18</v>
      </c>
      <c r="I36" s="66">
        <v>580</v>
      </c>
      <c r="J36" s="66">
        <v>700</v>
      </c>
      <c r="K36" s="66">
        <v>0</v>
      </c>
      <c r="L36" s="66">
        <v>3500</v>
      </c>
      <c r="M36" s="66">
        <v>1236.8</v>
      </c>
      <c r="O36" s="66" t="s">
        <v>19</v>
      </c>
      <c r="P36" s="66">
        <v>0</v>
      </c>
      <c r="Q36" s="66">
        <v>0</v>
      </c>
      <c r="R36" s="66">
        <v>1500</v>
      </c>
      <c r="S36" s="66">
        <v>2000</v>
      </c>
      <c r="T36" s="66">
        <v>5589.3</v>
      </c>
      <c r="V36" s="66" t="s">
        <v>20</v>
      </c>
      <c r="W36" s="66">
        <v>0</v>
      </c>
      <c r="X36" s="66">
        <v>0</v>
      </c>
      <c r="Y36" s="66">
        <v>3900</v>
      </c>
      <c r="Z36" s="66">
        <v>0</v>
      </c>
      <c r="AA36" s="66">
        <v>3881.2</v>
      </c>
      <c r="AC36" s="66" t="s">
        <v>21</v>
      </c>
      <c r="AD36" s="66">
        <v>0</v>
      </c>
      <c r="AE36" s="66">
        <v>0</v>
      </c>
      <c r="AF36" s="66">
        <v>2300</v>
      </c>
      <c r="AG36" s="66">
        <v>0</v>
      </c>
      <c r="AH36" s="66">
        <v>290.2</v>
      </c>
      <c r="AJ36" s="66" t="s">
        <v>22</v>
      </c>
      <c r="AK36" s="66">
        <v>235</v>
      </c>
      <c r="AL36" s="66">
        <v>280</v>
      </c>
      <c r="AM36" s="66">
        <v>0</v>
      </c>
      <c r="AN36" s="66">
        <v>350</v>
      </c>
      <c r="AO36" s="66">
        <v>106.2</v>
      </c>
    </row>
    <row r="43" spans="1:68" x14ac:dyDescent="0.3">
      <c r="A43" s="65" t="s">
        <v>241</v>
      </c>
      <c r="B43" s="65"/>
      <c r="C43" s="65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5"/>
      <c r="AO43" s="65"/>
      <c r="AP43" s="65"/>
      <c r="AQ43" s="65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</row>
    <row r="44" spans="1:68" x14ac:dyDescent="0.3">
      <c r="A44" s="66" t="s">
        <v>242</v>
      </c>
      <c r="B44" s="66"/>
      <c r="C44" s="66"/>
      <c r="D44" s="66"/>
      <c r="E44" s="66"/>
      <c r="F44" s="66"/>
      <c r="H44" s="66" t="s">
        <v>243</v>
      </c>
      <c r="I44" s="66"/>
      <c r="J44" s="66"/>
      <c r="K44" s="66"/>
      <c r="L44" s="66"/>
      <c r="M44" s="66"/>
      <c r="O44" s="66" t="s">
        <v>244</v>
      </c>
      <c r="P44" s="66"/>
      <c r="Q44" s="66"/>
      <c r="R44" s="66"/>
      <c r="S44" s="66"/>
      <c r="T44" s="66"/>
      <c r="V44" s="66" t="s">
        <v>245</v>
      </c>
      <c r="W44" s="66"/>
      <c r="X44" s="66"/>
      <c r="Y44" s="66"/>
      <c r="Z44" s="66"/>
      <c r="AA44" s="66"/>
      <c r="AC44" s="66" t="s">
        <v>246</v>
      </c>
      <c r="AD44" s="66"/>
      <c r="AE44" s="66"/>
      <c r="AF44" s="66"/>
      <c r="AG44" s="66"/>
      <c r="AH44" s="66"/>
      <c r="AJ44" s="66" t="s">
        <v>247</v>
      </c>
      <c r="AK44" s="66"/>
      <c r="AL44" s="66"/>
      <c r="AM44" s="66"/>
      <c r="AN44" s="66"/>
      <c r="AO44" s="66"/>
      <c r="AQ44" s="66" t="s">
        <v>248</v>
      </c>
      <c r="AR44" s="66"/>
      <c r="AS44" s="66"/>
      <c r="AT44" s="66"/>
      <c r="AU44" s="66"/>
      <c r="AV44" s="66"/>
      <c r="AX44" s="66" t="s">
        <v>249</v>
      </c>
      <c r="AY44" s="66"/>
      <c r="AZ44" s="66"/>
      <c r="BA44" s="66"/>
      <c r="BB44" s="66"/>
      <c r="BC44" s="66"/>
      <c r="BE44" s="66" t="s">
        <v>250</v>
      </c>
      <c r="BF44" s="66"/>
      <c r="BG44" s="66"/>
      <c r="BH44" s="66"/>
      <c r="BI44" s="66"/>
      <c r="BJ44" s="66"/>
    </row>
    <row r="45" spans="1:68" x14ac:dyDescent="0.3">
      <c r="A45" s="66"/>
      <c r="B45" s="66" t="s">
        <v>208</v>
      </c>
      <c r="C45" s="66" t="s">
        <v>209</v>
      </c>
      <c r="D45" s="66" t="s">
        <v>210</v>
      </c>
      <c r="E45" s="66" t="s">
        <v>211</v>
      </c>
      <c r="F45" s="66" t="s">
        <v>203</v>
      </c>
      <c r="H45" s="66"/>
      <c r="I45" s="66" t="s">
        <v>208</v>
      </c>
      <c r="J45" s="66" t="s">
        <v>209</v>
      </c>
      <c r="K45" s="66" t="s">
        <v>210</v>
      </c>
      <c r="L45" s="66" t="s">
        <v>211</v>
      </c>
      <c r="M45" s="66" t="s">
        <v>203</v>
      </c>
      <c r="O45" s="66"/>
      <c r="P45" s="66" t="s">
        <v>208</v>
      </c>
      <c r="Q45" s="66" t="s">
        <v>209</v>
      </c>
      <c r="R45" s="66" t="s">
        <v>210</v>
      </c>
      <c r="S45" s="66" t="s">
        <v>211</v>
      </c>
      <c r="T45" s="66" t="s">
        <v>203</v>
      </c>
      <c r="V45" s="66"/>
      <c r="W45" s="66" t="s">
        <v>208</v>
      </c>
      <c r="X45" s="66" t="s">
        <v>209</v>
      </c>
      <c r="Y45" s="66" t="s">
        <v>210</v>
      </c>
      <c r="Z45" s="66" t="s">
        <v>211</v>
      </c>
      <c r="AA45" s="66" t="s">
        <v>203</v>
      </c>
      <c r="AC45" s="66"/>
      <c r="AD45" s="66" t="s">
        <v>208</v>
      </c>
      <c r="AE45" s="66" t="s">
        <v>209</v>
      </c>
      <c r="AF45" s="66" t="s">
        <v>210</v>
      </c>
      <c r="AG45" s="66" t="s">
        <v>211</v>
      </c>
      <c r="AH45" s="66" t="s">
        <v>203</v>
      </c>
      <c r="AJ45" s="66"/>
      <c r="AK45" s="66" t="s">
        <v>208</v>
      </c>
      <c r="AL45" s="66" t="s">
        <v>209</v>
      </c>
      <c r="AM45" s="66" t="s">
        <v>210</v>
      </c>
      <c r="AN45" s="66" t="s">
        <v>211</v>
      </c>
      <c r="AO45" s="66" t="s">
        <v>203</v>
      </c>
      <c r="AQ45" s="66"/>
      <c r="AR45" s="66" t="s">
        <v>208</v>
      </c>
      <c r="AS45" s="66" t="s">
        <v>209</v>
      </c>
      <c r="AT45" s="66" t="s">
        <v>210</v>
      </c>
      <c r="AU45" s="66" t="s">
        <v>211</v>
      </c>
      <c r="AV45" s="66" t="s">
        <v>203</v>
      </c>
      <c r="AX45" s="66"/>
      <c r="AY45" s="66" t="s">
        <v>208</v>
      </c>
      <c r="AZ45" s="66" t="s">
        <v>209</v>
      </c>
      <c r="BA45" s="66" t="s">
        <v>210</v>
      </c>
      <c r="BB45" s="66" t="s">
        <v>211</v>
      </c>
      <c r="BC45" s="66" t="s">
        <v>203</v>
      </c>
      <c r="BE45" s="66"/>
      <c r="BF45" s="66" t="s">
        <v>208</v>
      </c>
      <c r="BG45" s="66" t="s">
        <v>209</v>
      </c>
      <c r="BH45" s="66" t="s">
        <v>210</v>
      </c>
      <c r="BI45" s="66" t="s">
        <v>211</v>
      </c>
      <c r="BJ45" s="66" t="s">
        <v>203</v>
      </c>
    </row>
    <row r="46" spans="1:68" x14ac:dyDescent="0.3">
      <c r="A46" s="66" t="s">
        <v>23</v>
      </c>
      <c r="B46" s="66">
        <v>6</v>
      </c>
      <c r="C46" s="66">
        <v>8</v>
      </c>
      <c r="D46" s="66">
        <v>0</v>
      </c>
      <c r="E46" s="66">
        <v>45</v>
      </c>
      <c r="F46" s="66">
        <v>13.8</v>
      </c>
      <c r="H46" s="66" t="s">
        <v>24</v>
      </c>
      <c r="I46" s="66">
        <v>10</v>
      </c>
      <c r="J46" s="66">
        <v>12</v>
      </c>
      <c r="K46" s="66">
        <v>0</v>
      </c>
      <c r="L46" s="66">
        <v>35</v>
      </c>
      <c r="M46" s="66">
        <v>10.6</v>
      </c>
      <c r="O46" s="66" t="s">
        <v>251</v>
      </c>
      <c r="P46" s="66">
        <v>970</v>
      </c>
      <c r="Q46" s="66">
        <v>800</v>
      </c>
      <c r="R46" s="66">
        <v>480</v>
      </c>
      <c r="S46" s="66">
        <v>10000</v>
      </c>
      <c r="T46" s="66">
        <v>585.4</v>
      </c>
      <c r="V46" s="66" t="s">
        <v>29</v>
      </c>
      <c r="W46" s="66">
        <v>0</v>
      </c>
      <c r="X46" s="66">
        <v>0</v>
      </c>
      <c r="Y46" s="66">
        <v>2.5</v>
      </c>
      <c r="Z46" s="66">
        <v>10</v>
      </c>
      <c r="AA46" s="66">
        <v>0</v>
      </c>
      <c r="AC46" s="66" t="s">
        <v>25</v>
      </c>
      <c r="AD46" s="66">
        <v>0</v>
      </c>
      <c r="AE46" s="66">
        <v>0</v>
      </c>
      <c r="AF46" s="66">
        <v>3.5</v>
      </c>
      <c r="AG46" s="66">
        <v>11</v>
      </c>
      <c r="AH46" s="66">
        <v>3.5</v>
      </c>
      <c r="AJ46" s="66" t="s">
        <v>26</v>
      </c>
      <c r="AK46" s="66">
        <v>225</v>
      </c>
      <c r="AL46" s="66">
        <v>340</v>
      </c>
      <c r="AM46" s="66">
        <v>0</v>
      </c>
      <c r="AN46" s="66">
        <v>2400</v>
      </c>
      <c r="AO46" s="66">
        <v>69.7</v>
      </c>
      <c r="AQ46" s="66" t="s">
        <v>27</v>
      </c>
      <c r="AR46" s="66">
        <v>59</v>
      </c>
      <c r="AS46" s="66">
        <v>70</v>
      </c>
      <c r="AT46" s="66">
        <v>0</v>
      </c>
      <c r="AU46" s="66">
        <v>400</v>
      </c>
      <c r="AV46" s="66">
        <v>78.5</v>
      </c>
      <c r="AX46" s="66" t="s">
        <v>252</v>
      </c>
      <c r="AY46" s="66"/>
      <c r="AZ46" s="66"/>
      <c r="BA46" s="66"/>
      <c r="BB46" s="66"/>
      <c r="BC46" s="66"/>
      <c r="BE46" s="66" t="s">
        <v>253</v>
      </c>
      <c r="BF46" s="66"/>
      <c r="BG46" s="66"/>
      <c r="BH46" s="66"/>
      <c r="BI46" s="66"/>
      <c r="BJ46" s="6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280</v>
      </c>
      <c r="B2" s="61" t="s">
        <v>281</v>
      </c>
      <c r="C2" s="61" t="s">
        <v>282</v>
      </c>
      <c r="D2" s="61">
        <v>53</v>
      </c>
      <c r="E2" s="61">
        <v>1990.5414000000001</v>
      </c>
      <c r="F2" s="61">
        <v>344.34005999999999</v>
      </c>
      <c r="G2" s="61">
        <v>40.882792999999999</v>
      </c>
      <c r="H2" s="61">
        <v>24.888732999999998</v>
      </c>
      <c r="I2" s="61">
        <v>15.994059</v>
      </c>
      <c r="J2" s="61">
        <v>61.904102000000002</v>
      </c>
      <c r="K2" s="61">
        <v>38.364494000000001</v>
      </c>
      <c r="L2" s="61">
        <v>23.539608000000001</v>
      </c>
      <c r="M2" s="61">
        <v>28.269376999999999</v>
      </c>
      <c r="N2" s="61">
        <v>2.4652090000000002</v>
      </c>
      <c r="O2" s="61">
        <v>16.983744000000002</v>
      </c>
      <c r="P2" s="61">
        <v>1189.5996</v>
      </c>
      <c r="Q2" s="61">
        <v>25.976849999999999</v>
      </c>
      <c r="R2" s="61">
        <v>609.32870000000003</v>
      </c>
      <c r="S2" s="61">
        <v>99.988014000000007</v>
      </c>
      <c r="T2" s="61">
        <v>6112.0879999999997</v>
      </c>
      <c r="U2" s="61">
        <v>3.8060577000000002</v>
      </c>
      <c r="V2" s="61">
        <v>24.324397999999999</v>
      </c>
      <c r="W2" s="61">
        <v>277.28992</v>
      </c>
      <c r="X2" s="61">
        <v>135.51309000000001</v>
      </c>
      <c r="Y2" s="61">
        <v>1.8140992</v>
      </c>
      <c r="Z2" s="61">
        <v>1.4360815</v>
      </c>
      <c r="AA2" s="61">
        <v>14.6266</v>
      </c>
      <c r="AB2" s="61">
        <v>1.8880554000000001</v>
      </c>
      <c r="AC2" s="61">
        <v>646.24789999999996</v>
      </c>
      <c r="AD2" s="61">
        <v>4.9857519999999997</v>
      </c>
      <c r="AE2" s="61">
        <v>2.9512355000000001</v>
      </c>
      <c r="AF2" s="61">
        <v>2.9921894</v>
      </c>
      <c r="AG2" s="61">
        <v>629.9153</v>
      </c>
      <c r="AH2" s="61">
        <v>319.17815999999999</v>
      </c>
      <c r="AI2" s="61">
        <v>310.7371</v>
      </c>
      <c r="AJ2" s="61">
        <v>1236.8198</v>
      </c>
      <c r="AK2" s="61">
        <v>5589.3419999999996</v>
      </c>
      <c r="AL2" s="61">
        <v>290.17914000000002</v>
      </c>
      <c r="AM2" s="61">
        <v>3881.1943000000001</v>
      </c>
      <c r="AN2" s="61">
        <v>106.18537000000001</v>
      </c>
      <c r="AO2" s="61">
        <v>13.783189999999999</v>
      </c>
      <c r="AP2" s="61">
        <v>10.970008999999999</v>
      </c>
      <c r="AQ2" s="61">
        <v>2.8131807000000002</v>
      </c>
      <c r="AR2" s="61">
        <v>10.572945000000001</v>
      </c>
      <c r="AS2" s="61">
        <v>585.35645</v>
      </c>
      <c r="AT2" s="61">
        <v>8.0390819999999995E-3</v>
      </c>
      <c r="AU2" s="61">
        <v>3.450037</v>
      </c>
      <c r="AV2" s="61">
        <v>69.726234000000005</v>
      </c>
      <c r="AW2" s="61">
        <v>78.530789999999996</v>
      </c>
      <c r="AX2" s="61">
        <v>0.16307542999999999</v>
      </c>
      <c r="AY2" s="61">
        <v>1.3028462999999999</v>
      </c>
      <c r="AZ2" s="61">
        <v>187.82576</v>
      </c>
      <c r="BA2" s="61">
        <v>43.586379999999998</v>
      </c>
      <c r="BB2" s="61">
        <v>13.153872</v>
      </c>
      <c r="BC2" s="61">
        <v>12.808287</v>
      </c>
      <c r="BD2" s="61">
        <v>17.608025000000001</v>
      </c>
      <c r="BE2" s="61">
        <v>1.0664061</v>
      </c>
      <c r="BF2" s="61">
        <v>6.8185554000000002</v>
      </c>
      <c r="BG2" s="61">
        <v>5.7591399999999996E-4</v>
      </c>
      <c r="BH2" s="61">
        <v>5.1751733000000001E-2</v>
      </c>
      <c r="BI2" s="61">
        <v>3.9031892999999998E-2</v>
      </c>
      <c r="BJ2" s="61">
        <v>0.13650872</v>
      </c>
      <c r="BK2" s="164">
        <v>4.4301100000000002E-5</v>
      </c>
      <c r="BL2" s="61">
        <v>0.45817005999999999</v>
      </c>
      <c r="BM2" s="61">
        <v>4.3759135999999996</v>
      </c>
      <c r="BN2" s="61">
        <v>1.3490968999999999</v>
      </c>
      <c r="BO2" s="61">
        <v>62.695445999999997</v>
      </c>
      <c r="BP2" s="61">
        <v>11.746810999999999</v>
      </c>
      <c r="BQ2" s="61">
        <v>20.551131999999999</v>
      </c>
      <c r="BR2" s="61">
        <v>71.323499999999996</v>
      </c>
      <c r="BS2" s="61">
        <v>25.880071999999998</v>
      </c>
      <c r="BT2" s="61">
        <v>15.954299000000001</v>
      </c>
      <c r="BU2" s="61">
        <v>5.2477844000000003E-2</v>
      </c>
      <c r="BV2" s="61">
        <v>3.8429820000000003E-2</v>
      </c>
      <c r="BW2" s="61">
        <v>1.0099471</v>
      </c>
      <c r="BX2" s="61">
        <v>1.0939789</v>
      </c>
      <c r="BY2" s="61">
        <v>8.8807789999999998E-2</v>
      </c>
      <c r="BZ2" s="61">
        <v>7.2674800000000004E-4</v>
      </c>
      <c r="CA2" s="61">
        <v>0.55970920000000002</v>
      </c>
      <c r="CB2" s="61">
        <v>2.3744283000000001E-2</v>
      </c>
      <c r="CC2" s="61">
        <v>3.1359933E-2</v>
      </c>
      <c r="CD2" s="61">
        <v>0.57694769999999995</v>
      </c>
      <c r="CE2" s="61">
        <v>7.7647923999999993E-2</v>
      </c>
      <c r="CF2" s="61">
        <v>8.9408050000000003E-2</v>
      </c>
      <c r="CG2" s="61">
        <v>4.9500000000000003E-7</v>
      </c>
      <c r="CH2" s="61">
        <v>3.8159510000000002E-3</v>
      </c>
      <c r="CI2" s="164">
        <v>7.7246399999999997E-8</v>
      </c>
      <c r="CJ2" s="61">
        <v>1.2612209999999999</v>
      </c>
      <c r="CK2" s="61">
        <v>1.6433995E-2</v>
      </c>
      <c r="CL2" s="61">
        <v>0.59397250000000001</v>
      </c>
      <c r="CM2" s="61">
        <v>3.6017418000000001</v>
      </c>
      <c r="CN2" s="61">
        <v>2569.0529999999999</v>
      </c>
      <c r="CO2" s="61">
        <v>4466.0320000000002</v>
      </c>
      <c r="CP2" s="61">
        <v>2451.4897000000001</v>
      </c>
      <c r="CQ2" s="61">
        <v>847.32494999999994</v>
      </c>
      <c r="CR2" s="61">
        <v>461.89148</v>
      </c>
      <c r="CS2" s="61">
        <v>545.09839999999997</v>
      </c>
      <c r="CT2" s="61">
        <v>2575.0104999999999</v>
      </c>
      <c r="CU2" s="61">
        <v>1560.7795000000001</v>
      </c>
      <c r="CV2" s="61">
        <v>1739.069</v>
      </c>
      <c r="CW2" s="61">
        <v>1731.4049</v>
      </c>
      <c r="CX2" s="61">
        <v>523.22295999999994</v>
      </c>
      <c r="CY2" s="61">
        <v>3240.5154000000002</v>
      </c>
      <c r="CZ2" s="61">
        <v>1566.8531</v>
      </c>
      <c r="DA2" s="61">
        <v>3878.3618000000001</v>
      </c>
      <c r="DB2" s="61">
        <v>3582.2754</v>
      </c>
      <c r="DC2" s="61">
        <v>6022.7695000000003</v>
      </c>
      <c r="DD2" s="61">
        <v>8885.902</v>
      </c>
      <c r="DE2" s="61">
        <v>1636.6790000000001</v>
      </c>
      <c r="DF2" s="61">
        <v>4306.3280000000004</v>
      </c>
      <c r="DG2" s="61">
        <v>2161.8049999999998</v>
      </c>
      <c r="DH2" s="61">
        <v>40.680183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43.586379999999998</v>
      </c>
      <c r="B6">
        <f>BB2</f>
        <v>13.153872</v>
      </c>
      <c r="C6">
        <f>BC2</f>
        <v>12.808287</v>
      </c>
      <c r="D6">
        <f>BD2</f>
        <v>17.608025000000001</v>
      </c>
    </row>
    <row r="7" spans="1:113" x14ac:dyDescent="0.3">
      <c r="B7">
        <f>ROUND(B6/MAX($B$6,$C$6,$D$6),1)</f>
        <v>0.7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E5" sqref="E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7" t="s">
        <v>36</v>
      </c>
      <c r="F1" s="77"/>
      <c r="G1" s="77" t="s">
        <v>37</v>
      </c>
      <c r="H1" s="77"/>
      <c r="I1" s="51" t="s">
        <v>38</v>
      </c>
    </row>
    <row r="2" spans="1:9" x14ac:dyDescent="0.3">
      <c r="A2" s="54" t="s">
        <v>255</v>
      </c>
      <c r="B2" s="55">
        <v>24492</v>
      </c>
      <c r="C2" s="56">
        <f ca="1">YEAR(TODAY())-YEAR(B2)+IF(TODAY()&gt;=DATE(YEAR(TODAY()),MONTH(B2),DAY(B2)),0,-1)</f>
        <v>53</v>
      </c>
      <c r="E2" s="52">
        <v>154.1</v>
      </c>
      <c r="F2" s="53" t="s">
        <v>39</v>
      </c>
      <c r="G2" s="52">
        <v>64.3</v>
      </c>
      <c r="H2" s="51" t="s">
        <v>41</v>
      </c>
      <c r="I2" s="77">
        <f>ROUND(G3/E3^2,1)</f>
        <v>27.1</v>
      </c>
    </row>
    <row r="3" spans="1:9" x14ac:dyDescent="0.3">
      <c r="E3" s="51">
        <f>E2/100</f>
        <v>1.5409999999999999</v>
      </c>
      <c r="F3" s="51" t="s">
        <v>40</v>
      </c>
      <c r="G3" s="51">
        <f>G2</f>
        <v>64.3</v>
      </c>
      <c r="H3" s="51" t="s">
        <v>41</v>
      </c>
      <c r="I3" s="77"/>
    </row>
    <row r="4" spans="1:9" x14ac:dyDescent="0.3">
      <c r="A4" t="s">
        <v>273</v>
      </c>
    </row>
    <row r="5" spans="1:9" x14ac:dyDescent="0.3">
      <c r="B5" s="60">
        <v>44041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8" t="s">
        <v>1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</row>
    <row r="2" spans="1:14" x14ac:dyDescent="0.3">
      <c r="E2" s="79" t="str">
        <f>'DRIs DATA'!B1</f>
        <v>(설문지 : FFQ 95문항 설문지, 사용자 : 강진순, ID : H1900321)</v>
      </c>
      <c r="F2" s="79"/>
      <c r="G2" s="79"/>
      <c r="H2" s="79"/>
      <c r="I2" s="79"/>
      <c r="J2" s="79"/>
    </row>
    <row r="3" spans="1:14" ht="8.1" customHeight="1" x14ac:dyDescent="0.3"/>
    <row r="4" spans="1:14" x14ac:dyDescent="0.3">
      <c r="K4" t="s">
        <v>2</v>
      </c>
      <c r="L4" t="str">
        <f>'DRIs DATA'!H1</f>
        <v>2020년 12월 03일 10:14:59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53" t="s">
        <v>196</v>
      </c>
      <c r="C2" s="153"/>
      <c r="D2" s="153"/>
      <c r="E2" s="153"/>
      <c r="F2" s="153"/>
      <c r="G2" s="153"/>
      <c r="H2" s="153"/>
      <c r="I2" s="153"/>
      <c r="J2" s="153"/>
      <c r="K2" s="153"/>
      <c r="L2" s="153"/>
      <c r="M2" s="153"/>
      <c r="N2" s="153"/>
      <c r="O2" s="153"/>
      <c r="P2" s="153"/>
      <c r="Q2" s="153"/>
      <c r="R2" s="153"/>
      <c r="S2" s="153"/>
    </row>
    <row r="3" spans="1:19" ht="18" customHeight="1" x14ac:dyDescent="0.3">
      <c r="A3" s="6"/>
      <c r="B3" s="153"/>
      <c r="C3" s="153"/>
      <c r="D3" s="153"/>
      <c r="E3" s="153"/>
      <c r="F3" s="153"/>
      <c r="G3" s="153"/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</row>
    <row r="4" spans="1:19" ht="18" customHeight="1" thickBot="1" x14ac:dyDescent="0.35">
      <c r="A4" s="6"/>
      <c r="B4" s="154"/>
      <c r="C4" s="154"/>
      <c r="D4" s="154"/>
      <c r="E4" s="154"/>
      <c r="F4" s="154"/>
      <c r="G4" s="154"/>
      <c r="H4" s="154"/>
      <c r="I4" s="154"/>
      <c r="J4" s="154"/>
      <c r="K4" s="154"/>
      <c r="L4" s="154"/>
      <c r="M4" s="154"/>
      <c r="N4" s="154"/>
      <c r="O4" s="154"/>
      <c r="P4" s="154"/>
      <c r="Q4" s="154"/>
      <c r="R4" s="154"/>
      <c r="S4" s="154"/>
    </row>
    <row r="5" spans="1:19" ht="18" customHeight="1" x14ac:dyDescent="0.3">
      <c r="A5" s="6"/>
      <c r="B5" s="151" t="s">
        <v>275</v>
      </c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</row>
    <row r="6" spans="1:19" ht="18" customHeight="1" x14ac:dyDescent="0.3">
      <c r="B6" s="152"/>
      <c r="C6" s="152"/>
      <c r="D6" s="152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</row>
    <row r="7" spans="1:19" ht="18" customHeight="1" x14ac:dyDescent="0.3">
      <c r="B7" s="152"/>
      <c r="C7" s="152"/>
      <c r="D7" s="152"/>
      <c r="E7" s="152"/>
      <c r="F7" s="152"/>
      <c r="G7" s="152"/>
      <c r="H7" s="152"/>
      <c r="I7" s="152"/>
      <c r="J7" s="152"/>
      <c r="K7" s="152"/>
      <c r="L7" s="152"/>
      <c r="M7" s="152"/>
      <c r="N7" s="152"/>
      <c r="O7" s="152"/>
      <c r="P7" s="152"/>
      <c r="Q7" s="152"/>
      <c r="R7" s="152"/>
      <c r="S7" s="152"/>
    </row>
    <row r="8" spans="1:19" ht="18" customHeight="1" x14ac:dyDescent="0.3">
      <c r="B8" s="152"/>
      <c r="C8" s="152"/>
      <c r="D8" s="152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</row>
    <row r="9" spans="1:19" ht="18" customHeight="1" thickBot="1" x14ac:dyDescent="0.35">
      <c r="B9" s="152"/>
      <c r="C9" s="152"/>
      <c r="D9" s="152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</row>
    <row r="10" spans="1:19" ht="18" customHeight="1" x14ac:dyDescent="0.3">
      <c r="C10" s="157" t="s">
        <v>30</v>
      </c>
      <c r="D10" s="157"/>
      <c r="E10" s="158"/>
      <c r="F10" s="161">
        <f>'개인정보 및 신체계측 입력'!B5</f>
        <v>44041</v>
      </c>
      <c r="G10" s="120"/>
      <c r="H10" s="120"/>
      <c r="I10" s="120"/>
      <c r="K10" s="116" t="s">
        <v>33</v>
      </c>
      <c r="L10" s="117"/>
      <c r="M10" s="116" t="s">
        <v>34</v>
      </c>
      <c r="N10" s="117"/>
      <c r="O10" s="116" t="s">
        <v>35</v>
      </c>
      <c r="P10" s="116"/>
      <c r="Q10" s="116"/>
      <c r="R10" s="116"/>
      <c r="S10" s="116"/>
    </row>
    <row r="11" spans="1:19" ht="18" customHeight="1" thickBot="1" x14ac:dyDescent="0.35">
      <c r="C11" s="159"/>
      <c r="D11" s="159"/>
      <c r="E11" s="160"/>
      <c r="F11" s="121"/>
      <c r="G11" s="121"/>
      <c r="H11" s="121"/>
      <c r="I11" s="121"/>
      <c r="K11" s="118"/>
      <c r="L11" s="119"/>
      <c r="M11" s="118"/>
      <c r="N11" s="119"/>
      <c r="O11" s="118"/>
      <c r="P11" s="118"/>
      <c r="Q11" s="118"/>
      <c r="R11" s="118"/>
      <c r="S11" s="118"/>
    </row>
    <row r="12" spans="1:19" ht="18" customHeight="1" x14ac:dyDescent="0.3">
      <c r="C12" s="157" t="s">
        <v>32</v>
      </c>
      <c r="D12" s="157"/>
      <c r="E12" s="158"/>
      <c r="F12" s="142">
        <f ca="1">'개인정보 및 신체계측 입력'!C2</f>
        <v>53</v>
      </c>
      <c r="G12" s="142"/>
      <c r="H12" s="142"/>
      <c r="I12" s="142"/>
      <c r="K12" s="133">
        <f>'개인정보 및 신체계측 입력'!E2</f>
        <v>154.1</v>
      </c>
      <c r="L12" s="134"/>
      <c r="M12" s="127">
        <f>'개인정보 및 신체계측 입력'!G2</f>
        <v>64.3</v>
      </c>
      <c r="N12" s="128"/>
      <c r="O12" s="123" t="s">
        <v>271</v>
      </c>
      <c r="P12" s="117"/>
      <c r="Q12" s="120">
        <f>'개인정보 및 신체계측 입력'!I2</f>
        <v>27.1</v>
      </c>
      <c r="R12" s="120"/>
      <c r="S12" s="120"/>
    </row>
    <row r="13" spans="1:19" ht="18" customHeight="1" thickBot="1" x14ac:dyDescent="0.35">
      <c r="C13" s="162"/>
      <c r="D13" s="162"/>
      <c r="E13" s="163"/>
      <c r="F13" s="143"/>
      <c r="G13" s="143"/>
      <c r="H13" s="143"/>
      <c r="I13" s="143"/>
      <c r="K13" s="135"/>
      <c r="L13" s="136"/>
      <c r="M13" s="129"/>
      <c r="N13" s="130"/>
      <c r="O13" s="124"/>
      <c r="P13" s="125"/>
      <c r="Q13" s="121"/>
      <c r="R13" s="121"/>
      <c r="S13" s="121"/>
    </row>
    <row r="14" spans="1:19" ht="18" customHeight="1" x14ac:dyDescent="0.3">
      <c r="C14" s="159" t="s">
        <v>31</v>
      </c>
      <c r="D14" s="159"/>
      <c r="E14" s="160"/>
      <c r="F14" s="121" t="str">
        <f>MID('DRIs DATA'!B1,28,3)</f>
        <v>강진순</v>
      </c>
      <c r="G14" s="121"/>
      <c r="H14" s="121"/>
      <c r="I14" s="121"/>
      <c r="K14" s="135"/>
      <c r="L14" s="136"/>
      <c r="M14" s="129"/>
      <c r="N14" s="130"/>
      <c r="O14" s="124"/>
      <c r="P14" s="125"/>
      <c r="Q14" s="121"/>
      <c r="R14" s="121"/>
      <c r="S14" s="121"/>
    </row>
    <row r="15" spans="1:19" ht="18" customHeight="1" thickBot="1" x14ac:dyDescent="0.35">
      <c r="C15" s="162"/>
      <c r="D15" s="162"/>
      <c r="E15" s="163"/>
      <c r="F15" s="122"/>
      <c r="G15" s="122"/>
      <c r="H15" s="122"/>
      <c r="I15" s="122"/>
      <c r="K15" s="137"/>
      <c r="L15" s="138"/>
      <c r="M15" s="131"/>
      <c r="N15" s="132"/>
      <c r="O15" s="126"/>
      <c r="P15" s="119"/>
      <c r="Q15" s="122"/>
      <c r="R15" s="122"/>
      <c r="S15" s="122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80" t="s">
        <v>42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2"/>
    </row>
    <row r="20" spans="2:20" ht="18" customHeight="1" thickBot="1" x14ac:dyDescent="0.35">
      <c r="B20" s="83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5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8" t="s">
        <v>43</v>
      </c>
      <c r="E36" s="148"/>
      <c r="F36" s="148"/>
      <c r="G36" s="148"/>
      <c r="H36" s="148"/>
      <c r="I36" s="34">
        <f>'DRIs DATA'!F8</f>
        <v>77</v>
      </c>
      <c r="J36" s="149" t="s">
        <v>44</v>
      </c>
      <c r="K36" s="149"/>
      <c r="L36" s="149"/>
      <c r="M36" s="149"/>
      <c r="N36" s="35"/>
      <c r="O36" s="147" t="s">
        <v>45</v>
      </c>
      <c r="P36" s="147"/>
      <c r="Q36" s="147"/>
      <c r="R36" s="147"/>
      <c r="S36" s="147"/>
      <c r="T36" s="6"/>
    </row>
    <row r="37" spans="2:20" ht="18" customHeight="1" x14ac:dyDescent="0.3">
      <c r="B37" s="12"/>
      <c r="C37" s="144" t="s">
        <v>182</v>
      </c>
      <c r="D37" s="144"/>
      <c r="E37" s="144"/>
      <c r="F37" s="144"/>
      <c r="G37" s="144"/>
      <c r="H37" s="144"/>
      <c r="I37" s="144"/>
      <c r="J37" s="144"/>
      <c r="K37" s="144"/>
      <c r="L37" s="144"/>
      <c r="M37" s="144"/>
      <c r="N37" s="144"/>
      <c r="O37" s="144"/>
      <c r="P37" s="144"/>
      <c r="Q37" s="144"/>
      <c r="R37" s="144"/>
      <c r="S37" s="144"/>
      <c r="T37" s="6"/>
    </row>
    <row r="38" spans="2:20" ht="18" customHeight="1" x14ac:dyDescent="0.3">
      <c r="B38" s="12"/>
      <c r="C38" s="144"/>
      <c r="D38" s="144"/>
      <c r="E38" s="144"/>
      <c r="F38" s="144"/>
      <c r="G38" s="144"/>
      <c r="H38" s="144"/>
      <c r="I38" s="144"/>
      <c r="J38" s="144"/>
      <c r="K38" s="144"/>
      <c r="L38" s="144"/>
      <c r="M38" s="144"/>
      <c r="N38" s="144"/>
      <c r="O38" s="144"/>
      <c r="P38" s="144"/>
      <c r="Q38" s="144"/>
      <c r="R38" s="144"/>
      <c r="S38" s="144"/>
      <c r="T38" s="6"/>
    </row>
    <row r="39" spans="2:20" ht="18" customHeight="1" thickBot="1" x14ac:dyDescent="0.35">
      <c r="B39" s="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5"/>
      <c r="R39" s="145"/>
      <c r="S39" s="145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8" t="s">
        <v>43</v>
      </c>
      <c r="E41" s="148"/>
      <c r="F41" s="148"/>
      <c r="G41" s="148"/>
      <c r="H41" s="148"/>
      <c r="I41" s="34">
        <f>'DRIs DATA'!G8</f>
        <v>9.1</v>
      </c>
      <c r="J41" s="149" t="s">
        <v>44</v>
      </c>
      <c r="K41" s="149"/>
      <c r="L41" s="149"/>
      <c r="M41" s="149"/>
      <c r="N41" s="35"/>
      <c r="O41" s="146" t="s">
        <v>49</v>
      </c>
      <c r="P41" s="146"/>
      <c r="Q41" s="146"/>
      <c r="R41" s="146"/>
      <c r="S41" s="146"/>
      <c r="T41" s="6"/>
    </row>
    <row r="42" spans="2:20" ht="18" customHeight="1" x14ac:dyDescent="0.3">
      <c r="B42" s="6"/>
      <c r="C42" s="89" t="s">
        <v>184</v>
      </c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6"/>
    </row>
    <row r="43" spans="2:20" ht="18" customHeight="1" x14ac:dyDescent="0.3">
      <c r="B43" s="6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6"/>
    </row>
    <row r="44" spans="2:20" ht="18" customHeight="1" thickBot="1" x14ac:dyDescent="0.35">
      <c r="B44" s="6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50" t="s">
        <v>43</v>
      </c>
      <c r="E46" s="150"/>
      <c r="F46" s="150"/>
      <c r="G46" s="150"/>
      <c r="H46" s="150"/>
      <c r="I46" s="34">
        <f>'DRIs DATA'!H8</f>
        <v>13.8</v>
      </c>
      <c r="J46" s="149" t="s">
        <v>44</v>
      </c>
      <c r="K46" s="149"/>
      <c r="L46" s="149"/>
      <c r="M46" s="149"/>
      <c r="N46" s="35"/>
      <c r="O46" s="146" t="s">
        <v>48</v>
      </c>
      <c r="P46" s="146"/>
      <c r="Q46" s="146"/>
      <c r="R46" s="146"/>
      <c r="S46" s="146"/>
      <c r="T46" s="6"/>
    </row>
    <row r="47" spans="2:20" ht="18" customHeight="1" x14ac:dyDescent="0.3">
      <c r="B47" s="6"/>
      <c r="C47" s="89" t="s">
        <v>183</v>
      </c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6"/>
    </row>
    <row r="48" spans="2:20" ht="18" customHeight="1" thickBot="1" x14ac:dyDescent="0.35">
      <c r="B48" s="6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80" t="s">
        <v>191</v>
      </c>
      <c r="C53" s="81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2"/>
    </row>
    <row r="54" spans="1:20" ht="18" customHeight="1" thickBot="1" x14ac:dyDescent="0.35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4"/>
      <c r="M54" s="84"/>
      <c r="N54" s="84"/>
      <c r="O54" s="84"/>
      <c r="P54" s="84"/>
      <c r="Q54" s="84"/>
      <c r="R54" s="84"/>
      <c r="S54" s="84"/>
      <c r="T54" s="85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5" t="s">
        <v>164</v>
      </c>
      <c r="D69" s="155"/>
      <c r="E69" s="155"/>
      <c r="F69" s="155"/>
      <c r="G69" s="155"/>
      <c r="H69" s="148" t="s">
        <v>170</v>
      </c>
      <c r="I69" s="148"/>
      <c r="J69" s="148"/>
      <c r="K69" s="36">
        <f>ROUND('그룹 전체 사용자의 일일 입력'!B6/MAX('그룹 전체 사용자의 일일 입력'!$B$6,'그룹 전체 사용자의 일일 입력'!$C$6,'그룹 전체 사용자의 일일 입력'!$D$6),1)</f>
        <v>0.7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56">
        <f>ROUND('그룹 전체 사용자의 일일 입력'!D6/MAX('그룹 전체 사용자의 일일 입력'!$B$6,'그룹 전체 사용자의 일일 입력'!$C$6,'그룹 전체 사용자의 일일 입력'!$D$6),1)</f>
        <v>1</v>
      </c>
      <c r="P69" s="156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90" t="s">
        <v>165</v>
      </c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5" t="s">
        <v>51</v>
      </c>
      <c r="D72" s="155"/>
      <c r="E72" s="155"/>
      <c r="F72" s="155"/>
      <c r="G72" s="155"/>
      <c r="H72" s="38"/>
      <c r="I72" s="148" t="s">
        <v>52</v>
      </c>
      <c r="J72" s="148"/>
      <c r="K72" s="36">
        <f>ROUND('DRIs DATA'!L8,1)</f>
        <v>12</v>
      </c>
      <c r="L72" s="36" t="s">
        <v>53</v>
      </c>
      <c r="M72" s="36">
        <f>ROUND('DRIs DATA'!K8,1)</f>
        <v>7.8</v>
      </c>
      <c r="N72" s="149" t="s">
        <v>54</v>
      </c>
      <c r="O72" s="149"/>
      <c r="P72" s="149"/>
      <c r="Q72" s="149"/>
      <c r="R72" s="39"/>
      <c r="S72" s="35"/>
      <c r="T72" s="6"/>
    </row>
    <row r="73" spans="2:21" ht="18" customHeight="1" x14ac:dyDescent="0.3">
      <c r="B73" s="6"/>
      <c r="C73" s="89" t="s">
        <v>181</v>
      </c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6"/>
      <c r="U73" s="13"/>
    </row>
    <row r="74" spans="2:21" ht="18" customHeight="1" thickBot="1" x14ac:dyDescent="0.35">
      <c r="B74" s="6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80" t="s">
        <v>192</v>
      </c>
      <c r="C77" s="81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2"/>
    </row>
    <row r="78" spans="2:21" ht="18" customHeight="1" thickBot="1" x14ac:dyDescent="0.35">
      <c r="B78" s="83"/>
      <c r="C78" s="84"/>
      <c r="D78" s="84"/>
      <c r="E78" s="84"/>
      <c r="F78" s="84"/>
      <c r="G78" s="84"/>
      <c r="H78" s="84"/>
      <c r="I78" s="84"/>
      <c r="J78" s="84"/>
      <c r="K78" s="84"/>
      <c r="L78" s="84"/>
      <c r="M78" s="84"/>
      <c r="N78" s="84"/>
      <c r="O78" s="84"/>
      <c r="P78" s="84"/>
      <c r="Q78" s="84"/>
      <c r="R78" s="84"/>
      <c r="S78" s="84"/>
      <c r="T78" s="85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1" t="s">
        <v>168</v>
      </c>
      <c r="C80" s="91"/>
      <c r="D80" s="91"/>
      <c r="E80" s="91"/>
      <c r="F80" s="21"/>
      <c r="G80" s="21"/>
      <c r="H80" s="21"/>
      <c r="L80" s="91" t="s">
        <v>172</v>
      </c>
      <c r="M80" s="91"/>
      <c r="N80" s="91"/>
      <c r="O80" s="91"/>
      <c r="P80" s="9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9" t="s">
        <v>268</v>
      </c>
      <c r="C93" s="140"/>
      <c r="D93" s="140"/>
      <c r="E93" s="140"/>
      <c r="F93" s="140"/>
      <c r="G93" s="140"/>
      <c r="H93" s="140"/>
      <c r="I93" s="140"/>
      <c r="J93" s="141"/>
      <c r="L93" s="139" t="s">
        <v>175</v>
      </c>
      <c r="M93" s="140"/>
      <c r="N93" s="140"/>
      <c r="O93" s="140"/>
      <c r="P93" s="140"/>
      <c r="Q93" s="140"/>
      <c r="R93" s="140"/>
      <c r="S93" s="140"/>
      <c r="T93" s="141"/>
    </row>
    <row r="94" spans="1:21" ht="18" customHeight="1" x14ac:dyDescent="0.3">
      <c r="B94" s="94" t="s">
        <v>171</v>
      </c>
      <c r="C94" s="92"/>
      <c r="D94" s="92"/>
      <c r="E94" s="92"/>
      <c r="F94" s="95">
        <f>ROUND('DRIs DATA'!F16/'DRIs DATA'!C16*100,2)</f>
        <v>81.239999999999995</v>
      </c>
      <c r="G94" s="95"/>
      <c r="H94" s="92" t="s">
        <v>167</v>
      </c>
      <c r="I94" s="92"/>
      <c r="J94" s="93"/>
      <c r="L94" s="94" t="s">
        <v>171</v>
      </c>
      <c r="M94" s="92"/>
      <c r="N94" s="92"/>
      <c r="O94" s="92"/>
      <c r="P94" s="92"/>
      <c r="Q94" s="23">
        <f>ROUND('DRIs DATA'!M16/'DRIs DATA'!K16*100,2)</f>
        <v>202.5</v>
      </c>
      <c r="R94" s="92" t="s">
        <v>167</v>
      </c>
      <c r="S94" s="92"/>
      <c r="T94" s="93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7" t="s">
        <v>180</v>
      </c>
      <c r="C96" s="98"/>
      <c r="D96" s="98"/>
      <c r="E96" s="98"/>
      <c r="F96" s="98"/>
      <c r="G96" s="98"/>
      <c r="H96" s="98"/>
      <c r="I96" s="98"/>
      <c r="J96" s="99"/>
      <c r="L96" s="103" t="s">
        <v>173</v>
      </c>
      <c r="M96" s="104"/>
      <c r="N96" s="104"/>
      <c r="O96" s="104"/>
      <c r="P96" s="104"/>
      <c r="Q96" s="104"/>
      <c r="R96" s="104"/>
      <c r="S96" s="104"/>
      <c r="T96" s="105"/>
    </row>
    <row r="97" spans="2:21" ht="18" customHeight="1" x14ac:dyDescent="0.3">
      <c r="B97" s="97"/>
      <c r="C97" s="98"/>
      <c r="D97" s="98"/>
      <c r="E97" s="98"/>
      <c r="F97" s="98"/>
      <c r="G97" s="98"/>
      <c r="H97" s="98"/>
      <c r="I97" s="98"/>
      <c r="J97" s="99"/>
      <c r="L97" s="103"/>
      <c r="M97" s="104"/>
      <c r="N97" s="104"/>
      <c r="O97" s="104"/>
      <c r="P97" s="104"/>
      <c r="Q97" s="104"/>
      <c r="R97" s="104"/>
      <c r="S97" s="104"/>
      <c r="T97" s="105"/>
    </row>
    <row r="98" spans="2:21" ht="18" customHeight="1" x14ac:dyDescent="0.3">
      <c r="B98" s="97"/>
      <c r="C98" s="98"/>
      <c r="D98" s="98"/>
      <c r="E98" s="98"/>
      <c r="F98" s="98"/>
      <c r="G98" s="98"/>
      <c r="H98" s="98"/>
      <c r="I98" s="98"/>
      <c r="J98" s="99"/>
      <c r="L98" s="103"/>
      <c r="M98" s="104"/>
      <c r="N98" s="104"/>
      <c r="O98" s="104"/>
      <c r="P98" s="104"/>
      <c r="Q98" s="104"/>
      <c r="R98" s="104"/>
      <c r="S98" s="104"/>
      <c r="T98" s="105"/>
    </row>
    <row r="99" spans="2:21" ht="18" customHeight="1" x14ac:dyDescent="0.3">
      <c r="B99" s="97"/>
      <c r="C99" s="98"/>
      <c r="D99" s="98"/>
      <c r="E99" s="98"/>
      <c r="F99" s="98"/>
      <c r="G99" s="98"/>
      <c r="H99" s="98"/>
      <c r="I99" s="98"/>
      <c r="J99" s="99"/>
      <c r="L99" s="103"/>
      <c r="M99" s="104"/>
      <c r="N99" s="104"/>
      <c r="O99" s="104"/>
      <c r="P99" s="104"/>
      <c r="Q99" s="104"/>
      <c r="R99" s="104"/>
      <c r="S99" s="104"/>
      <c r="T99" s="105"/>
    </row>
    <row r="100" spans="2:21" ht="18" customHeight="1" x14ac:dyDescent="0.3">
      <c r="B100" s="97"/>
      <c r="C100" s="98"/>
      <c r="D100" s="98"/>
      <c r="E100" s="98"/>
      <c r="F100" s="98"/>
      <c r="G100" s="98"/>
      <c r="H100" s="98"/>
      <c r="I100" s="98"/>
      <c r="J100" s="99"/>
      <c r="L100" s="103"/>
      <c r="M100" s="104"/>
      <c r="N100" s="104"/>
      <c r="O100" s="104"/>
      <c r="P100" s="104"/>
      <c r="Q100" s="104"/>
      <c r="R100" s="104"/>
      <c r="S100" s="104"/>
      <c r="T100" s="105"/>
      <c r="U100" s="17"/>
    </row>
    <row r="101" spans="2:21" ht="18" customHeight="1" thickBot="1" x14ac:dyDescent="0.35">
      <c r="B101" s="100"/>
      <c r="C101" s="101"/>
      <c r="D101" s="101"/>
      <c r="E101" s="101"/>
      <c r="F101" s="101"/>
      <c r="G101" s="101"/>
      <c r="H101" s="101"/>
      <c r="I101" s="101"/>
      <c r="J101" s="102"/>
      <c r="L101" s="106"/>
      <c r="M101" s="107"/>
      <c r="N101" s="107"/>
      <c r="O101" s="107"/>
      <c r="P101" s="107"/>
      <c r="Q101" s="107"/>
      <c r="R101" s="107"/>
      <c r="S101" s="107"/>
      <c r="T101" s="108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80" t="s">
        <v>193</v>
      </c>
      <c r="C104" s="81"/>
      <c r="D104" s="81"/>
      <c r="E104" s="81"/>
      <c r="F104" s="81"/>
      <c r="G104" s="81"/>
      <c r="H104" s="81"/>
      <c r="I104" s="81"/>
      <c r="J104" s="81"/>
      <c r="K104" s="81"/>
      <c r="L104" s="81"/>
      <c r="M104" s="81"/>
      <c r="N104" s="81"/>
      <c r="O104" s="81"/>
      <c r="P104" s="81"/>
      <c r="Q104" s="81"/>
      <c r="R104" s="81"/>
      <c r="S104" s="81"/>
      <c r="T104" s="82"/>
    </row>
    <row r="105" spans="2:21" ht="18" customHeight="1" thickBot="1" x14ac:dyDescent="0.35">
      <c r="B105" s="83"/>
      <c r="C105" s="84"/>
      <c r="D105" s="84"/>
      <c r="E105" s="84"/>
      <c r="F105" s="84"/>
      <c r="G105" s="84"/>
      <c r="H105" s="84"/>
      <c r="I105" s="84"/>
      <c r="J105" s="84"/>
      <c r="K105" s="84"/>
      <c r="L105" s="84"/>
      <c r="M105" s="84"/>
      <c r="N105" s="84"/>
      <c r="O105" s="84"/>
      <c r="P105" s="84"/>
      <c r="Q105" s="84"/>
      <c r="R105" s="84"/>
      <c r="S105" s="84"/>
      <c r="T105" s="85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1" t="s">
        <v>169</v>
      </c>
      <c r="C107" s="91"/>
      <c r="D107" s="91"/>
      <c r="E107" s="91"/>
      <c r="F107" s="6"/>
      <c r="G107" s="6"/>
      <c r="H107" s="6"/>
      <c r="I107" s="6"/>
      <c r="L107" s="91" t="s">
        <v>270</v>
      </c>
      <c r="M107" s="91"/>
      <c r="N107" s="91"/>
      <c r="O107" s="91"/>
      <c r="P107" s="91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6" t="s">
        <v>264</v>
      </c>
      <c r="C120" s="87"/>
      <c r="D120" s="87"/>
      <c r="E120" s="87"/>
      <c r="F120" s="87"/>
      <c r="G120" s="87"/>
      <c r="H120" s="87"/>
      <c r="I120" s="87"/>
      <c r="J120" s="88"/>
      <c r="L120" s="86" t="s">
        <v>265</v>
      </c>
      <c r="M120" s="87"/>
      <c r="N120" s="87"/>
      <c r="O120" s="87"/>
      <c r="P120" s="87"/>
      <c r="Q120" s="87"/>
      <c r="R120" s="87"/>
      <c r="S120" s="87"/>
      <c r="T120" s="88"/>
    </row>
    <row r="121" spans="2:20" ht="18" customHeight="1" x14ac:dyDescent="0.3">
      <c r="B121" s="43" t="s">
        <v>171</v>
      </c>
      <c r="C121" s="16"/>
      <c r="D121" s="16"/>
      <c r="E121" s="15"/>
      <c r="F121" s="95">
        <f>ROUND('DRIs DATA'!F26/'DRIs DATA'!C26*100,2)</f>
        <v>135.5</v>
      </c>
      <c r="G121" s="95"/>
      <c r="H121" s="92" t="s">
        <v>166</v>
      </c>
      <c r="I121" s="92"/>
      <c r="J121" s="93"/>
      <c r="L121" s="42" t="s">
        <v>171</v>
      </c>
      <c r="M121" s="20"/>
      <c r="N121" s="20"/>
      <c r="O121" s="23"/>
      <c r="P121" s="6"/>
      <c r="Q121" s="58">
        <f>ROUND('DRIs DATA'!AH26/'DRIs DATA'!AE26*100,2)</f>
        <v>126.67</v>
      </c>
      <c r="R121" s="92" t="s">
        <v>166</v>
      </c>
      <c r="S121" s="92"/>
      <c r="T121" s="93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9" t="s">
        <v>174</v>
      </c>
      <c r="C123" s="110"/>
      <c r="D123" s="110"/>
      <c r="E123" s="110"/>
      <c r="F123" s="110"/>
      <c r="G123" s="110"/>
      <c r="H123" s="110"/>
      <c r="I123" s="110"/>
      <c r="J123" s="111"/>
      <c r="L123" s="109" t="s">
        <v>269</v>
      </c>
      <c r="M123" s="110"/>
      <c r="N123" s="110"/>
      <c r="O123" s="110"/>
      <c r="P123" s="110"/>
      <c r="Q123" s="110"/>
      <c r="R123" s="110"/>
      <c r="S123" s="110"/>
      <c r="T123" s="111"/>
    </row>
    <row r="124" spans="2:20" ht="18" customHeight="1" x14ac:dyDescent="0.3">
      <c r="B124" s="109"/>
      <c r="C124" s="110"/>
      <c r="D124" s="110"/>
      <c r="E124" s="110"/>
      <c r="F124" s="110"/>
      <c r="G124" s="110"/>
      <c r="H124" s="110"/>
      <c r="I124" s="110"/>
      <c r="J124" s="111"/>
      <c r="L124" s="109"/>
      <c r="M124" s="110"/>
      <c r="N124" s="110"/>
      <c r="O124" s="110"/>
      <c r="P124" s="110"/>
      <c r="Q124" s="110"/>
      <c r="R124" s="110"/>
      <c r="S124" s="110"/>
      <c r="T124" s="111"/>
    </row>
    <row r="125" spans="2:20" ht="18" customHeight="1" x14ac:dyDescent="0.3">
      <c r="B125" s="109"/>
      <c r="C125" s="110"/>
      <c r="D125" s="110"/>
      <c r="E125" s="110"/>
      <c r="F125" s="110"/>
      <c r="G125" s="110"/>
      <c r="H125" s="110"/>
      <c r="I125" s="110"/>
      <c r="J125" s="111"/>
      <c r="L125" s="109"/>
      <c r="M125" s="110"/>
      <c r="N125" s="110"/>
      <c r="O125" s="110"/>
      <c r="P125" s="110"/>
      <c r="Q125" s="110"/>
      <c r="R125" s="110"/>
      <c r="S125" s="110"/>
      <c r="T125" s="111"/>
    </row>
    <row r="126" spans="2:20" ht="18" customHeight="1" x14ac:dyDescent="0.3">
      <c r="B126" s="109"/>
      <c r="C126" s="110"/>
      <c r="D126" s="110"/>
      <c r="E126" s="110"/>
      <c r="F126" s="110"/>
      <c r="G126" s="110"/>
      <c r="H126" s="110"/>
      <c r="I126" s="110"/>
      <c r="J126" s="111"/>
      <c r="L126" s="109"/>
      <c r="M126" s="110"/>
      <c r="N126" s="110"/>
      <c r="O126" s="110"/>
      <c r="P126" s="110"/>
      <c r="Q126" s="110"/>
      <c r="R126" s="110"/>
      <c r="S126" s="110"/>
      <c r="T126" s="111"/>
    </row>
    <row r="127" spans="2:20" ht="18" customHeight="1" x14ac:dyDescent="0.3">
      <c r="B127" s="109"/>
      <c r="C127" s="110"/>
      <c r="D127" s="110"/>
      <c r="E127" s="110"/>
      <c r="F127" s="110"/>
      <c r="G127" s="110"/>
      <c r="H127" s="110"/>
      <c r="I127" s="110"/>
      <c r="J127" s="111"/>
      <c r="L127" s="109"/>
      <c r="M127" s="110"/>
      <c r="N127" s="110"/>
      <c r="O127" s="110"/>
      <c r="P127" s="110"/>
      <c r="Q127" s="110"/>
      <c r="R127" s="110"/>
      <c r="S127" s="110"/>
      <c r="T127" s="111"/>
    </row>
    <row r="128" spans="2:20" ht="17.25" thickBot="1" x14ac:dyDescent="0.35">
      <c r="B128" s="112"/>
      <c r="C128" s="113"/>
      <c r="D128" s="113"/>
      <c r="E128" s="113"/>
      <c r="F128" s="113"/>
      <c r="G128" s="113"/>
      <c r="H128" s="113"/>
      <c r="I128" s="113"/>
      <c r="J128" s="114"/>
      <c r="L128" s="112"/>
      <c r="M128" s="113"/>
      <c r="N128" s="113"/>
      <c r="O128" s="113"/>
      <c r="P128" s="113"/>
      <c r="Q128" s="113"/>
      <c r="R128" s="113"/>
      <c r="S128" s="113"/>
      <c r="T128" s="114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80" t="s">
        <v>262</v>
      </c>
      <c r="C130" s="81"/>
      <c r="D130" s="81"/>
      <c r="E130" s="81"/>
      <c r="F130" s="81"/>
      <c r="G130" s="81"/>
      <c r="H130" s="81"/>
      <c r="I130" s="81"/>
      <c r="J130" s="81"/>
      <c r="K130" s="81"/>
      <c r="L130" s="81"/>
      <c r="M130" s="82"/>
      <c r="N130" s="57"/>
      <c r="O130" s="80" t="s">
        <v>263</v>
      </c>
      <c r="P130" s="81"/>
      <c r="Q130" s="81"/>
      <c r="R130" s="81"/>
      <c r="S130" s="81"/>
      <c r="T130" s="82"/>
    </row>
    <row r="131" spans="2:21" ht="18" customHeight="1" thickBot="1" x14ac:dyDescent="0.35">
      <c r="B131" s="83"/>
      <c r="C131" s="84"/>
      <c r="D131" s="84"/>
      <c r="E131" s="84"/>
      <c r="F131" s="84"/>
      <c r="G131" s="84"/>
      <c r="H131" s="84"/>
      <c r="I131" s="84"/>
      <c r="J131" s="84"/>
      <c r="K131" s="84"/>
      <c r="L131" s="84"/>
      <c r="M131" s="85"/>
      <c r="N131" s="57"/>
      <c r="O131" s="83"/>
      <c r="P131" s="84"/>
      <c r="Q131" s="84"/>
      <c r="R131" s="84"/>
      <c r="S131" s="84"/>
      <c r="T131" s="85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80" t="s">
        <v>194</v>
      </c>
      <c r="C155" s="81"/>
      <c r="D155" s="81"/>
      <c r="E155" s="81"/>
      <c r="F155" s="81"/>
      <c r="G155" s="81"/>
      <c r="H155" s="81"/>
      <c r="I155" s="81"/>
      <c r="J155" s="81"/>
      <c r="K155" s="81"/>
      <c r="L155" s="81"/>
      <c r="M155" s="81"/>
      <c r="N155" s="81"/>
      <c r="O155" s="81"/>
      <c r="P155" s="81"/>
      <c r="Q155" s="81"/>
      <c r="R155" s="81"/>
      <c r="S155" s="81"/>
      <c r="T155" s="82"/>
    </row>
    <row r="156" spans="2:21" ht="18" customHeight="1" thickBot="1" x14ac:dyDescent="0.35">
      <c r="B156" s="83"/>
      <c r="C156" s="84"/>
      <c r="D156" s="84"/>
      <c r="E156" s="84"/>
      <c r="F156" s="84"/>
      <c r="G156" s="84"/>
      <c r="H156" s="84"/>
      <c r="I156" s="84"/>
      <c r="J156" s="84"/>
      <c r="K156" s="84"/>
      <c r="L156" s="84"/>
      <c r="M156" s="84"/>
      <c r="N156" s="84"/>
      <c r="O156" s="84"/>
      <c r="P156" s="84"/>
      <c r="Q156" s="84"/>
      <c r="R156" s="84"/>
      <c r="S156" s="84"/>
      <c r="T156" s="85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1" t="s">
        <v>177</v>
      </c>
      <c r="C158" s="91"/>
      <c r="D158" s="91"/>
      <c r="E158" s="6"/>
      <c r="F158" s="6"/>
      <c r="G158" s="6"/>
      <c r="H158" s="6"/>
      <c r="I158" s="6"/>
      <c r="L158" s="91" t="s">
        <v>178</v>
      </c>
      <c r="M158" s="91"/>
      <c r="N158" s="91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6" t="s">
        <v>266</v>
      </c>
      <c r="C171" s="87"/>
      <c r="D171" s="87"/>
      <c r="E171" s="87"/>
      <c r="F171" s="87"/>
      <c r="G171" s="87"/>
      <c r="H171" s="87"/>
      <c r="I171" s="87"/>
      <c r="J171" s="88"/>
      <c r="L171" s="86" t="s">
        <v>176</v>
      </c>
      <c r="M171" s="87"/>
      <c r="N171" s="87"/>
      <c r="O171" s="87"/>
      <c r="P171" s="87"/>
      <c r="Q171" s="87"/>
      <c r="R171" s="87"/>
      <c r="S171" s="88"/>
    </row>
    <row r="172" spans="2:19" ht="18" customHeight="1" x14ac:dyDescent="0.3">
      <c r="B172" s="42" t="s">
        <v>171</v>
      </c>
      <c r="C172" s="20"/>
      <c r="D172" s="20"/>
      <c r="E172" s="6"/>
      <c r="F172" s="95">
        <f>ROUND('DRIs DATA'!F36/'DRIs DATA'!C36*100,2)</f>
        <v>78.739999999999995</v>
      </c>
      <c r="G172" s="95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372.62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9" t="s">
        <v>185</v>
      </c>
      <c r="C174" s="110"/>
      <c r="D174" s="110"/>
      <c r="E174" s="110"/>
      <c r="F174" s="110"/>
      <c r="G174" s="110"/>
      <c r="H174" s="110"/>
      <c r="I174" s="110"/>
      <c r="J174" s="111"/>
      <c r="L174" s="109" t="s">
        <v>187</v>
      </c>
      <c r="M174" s="110"/>
      <c r="N174" s="110"/>
      <c r="O174" s="110"/>
      <c r="P174" s="110"/>
      <c r="Q174" s="110"/>
      <c r="R174" s="110"/>
      <c r="S174" s="111"/>
    </row>
    <row r="175" spans="2:19" ht="18" customHeight="1" x14ac:dyDescent="0.3">
      <c r="B175" s="109"/>
      <c r="C175" s="110"/>
      <c r="D175" s="110"/>
      <c r="E175" s="110"/>
      <c r="F175" s="110"/>
      <c r="G175" s="110"/>
      <c r="H175" s="110"/>
      <c r="I175" s="110"/>
      <c r="J175" s="111"/>
      <c r="L175" s="109"/>
      <c r="M175" s="110"/>
      <c r="N175" s="110"/>
      <c r="O175" s="110"/>
      <c r="P175" s="110"/>
      <c r="Q175" s="110"/>
      <c r="R175" s="110"/>
      <c r="S175" s="111"/>
    </row>
    <row r="176" spans="2:19" ht="18" customHeight="1" x14ac:dyDescent="0.3">
      <c r="B176" s="109"/>
      <c r="C176" s="110"/>
      <c r="D176" s="110"/>
      <c r="E176" s="110"/>
      <c r="F176" s="110"/>
      <c r="G176" s="110"/>
      <c r="H176" s="110"/>
      <c r="I176" s="110"/>
      <c r="J176" s="111"/>
      <c r="L176" s="109"/>
      <c r="M176" s="110"/>
      <c r="N176" s="110"/>
      <c r="O176" s="110"/>
      <c r="P176" s="110"/>
      <c r="Q176" s="110"/>
      <c r="R176" s="110"/>
      <c r="S176" s="111"/>
    </row>
    <row r="177" spans="2:19" ht="18" customHeight="1" x14ac:dyDescent="0.3">
      <c r="B177" s="109"/>
      <c r="C177" s="110"/>
      <c r="D177" s="110"/>
      <c r="E177" s="110"/>
      <c r="F177" s="110"/>
      <c r="G177" s="110"/>
      <c r="H177" s="110"/>
      <c r="I177" s="110"/>
      <c r="J177" s="111"/>
      <c r="L177" s="109"/>
      <c r="M177" s="110"/>
      <c r="N177" s="110"/>
      <c r="O177" s="110"/>
      <c r="P177" s="110"/>
      <c r="Q177" s="110"/>
      <c r="R177" s="110"/>
      <c r="S177" s="111"/>
    </row>
    <row r="178" spans="2:19" ht="18" customHeight="1" x14ac:dyDescent="0.3">
      <c r="B178" s="109"/>
      <c r="C178" s="110"/>
      <c r="D178" s="110"/>
      <c r="E178" s="110"/>
      <c r="F178" s="110"/>
      <c r="G178" s="110"/>
      <c r="H178" s="110"/>
      <c r="I178" s="110"/>
      <c r="J178" s="111"/>
      <c r="L178" s="109"/>
      <c r="M178" s="110"/>
      <c r="N178" s="110"/>
      <c r="O178" s="110"/>
      <c r="P178" s="110"/>
      <c r="Q178" s="110"/>
      <c r="R178" s="110"/>
      <c r="S178" s="111"/>
    </row>
    <row r="179" spans="2:19" ht="18" customHeight="1" x14ac:dyDescent="0.3">
      <c r="B179" s="109"/>
      <c r="C179" s="110"/>
      <c r="D179" s="110"/>
      <c r="E179" s="110"/>
      <c r="F179" s="110"/>
      <c r="G179" s="110"/>
      <c r="H179" s="110"/>
      <c r="I179" s="110"/>
      <c r="J179" s="111"/>
      <c r="L179" s="109"/>
      <c r="M179" s="110"/>
      <c r="N179" s="110"/>
      <c r="O179" s="110"/>
      <c r="P179" s="110"/>
      <c r="Q179" s="110"/>
      <c r="R179" s="110"/>
      <c r="S179" s="111"/>
    </row>
    <row r="180" spans="2:19" ht="18" customHeight="1" thickBot="1" x14ac:dyDescent="0.35">
      <c r="B180" s="112"/>
      <c r="C180" s="113"/>
      <c r="D180" s="113"/>
      <c r="E180" s="113"/>
      <c r="F180" s="113"/>
      <c r="G180" s="113"/>
      <c r="H180" s="113"/>
      <c r="I180" s="113"/>
      <c r="J180" s="114"/>
      <c r="L180" s="109"/>
      <c r="M180" s="110"/>
      <c r="N180" s="110"/>
      <c r="O180" s="110"/>
      <c r="P180" s="110"/>
      <c r="Q180" s="110"/>
      <c r="R180" s="110"/>
      <c r="S180" s="111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9"/>
      <c r="M181" s="110"/>
      <c r="N181" s="110"/>
      <c r="O181" s="110"/>
      <c r="P181" s="110"/>
      <c r="Q181" s="110"/>
      <c r="R181" s="110"/>
      <c r="S181" s="111"/>
    </row>
    <row r="182" spans="2:19" ht="18" customHeight="1" thickBot="1" x14ac:dyDescent="0.35">
      <c r="L182" s="112"/>
      <c r="M182" s="113"/>
      <c r="N182" s="113"/>
      <c r="O182" s="113"/>
      <c r="P182" s="113"/>
      <c r="Q182" s="113"/>
      <c r="R182" s="113"/>
      <c r="S182" s="114"/>
    </row>
    <row r="183" spans="2:19" ht="18" customHeight="1" x14ac:dyDescent="0.3">
      <c r="B183" s="91" t="s">
        <v>179</v>
      </c>
      <c r="C183" s="91"/>
      <c r="D183" s="91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6" t="s">
        <v>267</v>
      </c>
      <c r="C196" s="87"/>
      <c r="D196" s="87"/>
      <c r="E196" s="87"/>
      <c r="F196" s="87"/>
      <c r="G196" s="87"/>
      <c r="H196" s="87"/>
      <c r="I196" s="87"/>
      <c r="J196" s="88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95">
        <f>ROUND('DRIs DATA'!F46/'DRIs DATA'!C46*100,2)</f>
        <v>138</v>
      </c>
      <c r="G197" s="95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9" t="s">
        <v>186</v>
      </c>
      <c r="C199" s="110"/>
      <c r="D199" s="110"/>
      <c r="E199" s="110"/>
      <c r="F199" s="110"/>
      <c r="G199" s="110"/>
      <c r="H199" s="110"/>
      <c r="I199" s="110"/>
      <c r="J199" s="111"/>
      <c r="S199" s="6"/>
    </row>
    <row r="200" spans="2:20" ht="18" customHeight="1" x14ac:dyDescent="0.3">
      <c r="B200" s="109"/>
      <c r="C200" s="110"/>
      <c r="D200" s="110"/>
      <c r="E200" s="110"/>
      <c r="F200" s="110"/>
      <c r="G200" s="110"/>
      <c r="H200" s="110"/>
      <c r="I200" s="110"/>
      <c r="J200" s="111"/>
      <c r="S200" s="6"/>
    </row>
    <row r="201" spans="2:20" ht="18" customHeight="1" x14ac:dyDescent="0.3">
      <c r="B201" s="109"/>
      <c r="C201" s="110"/>
      <c r="D201" s="110"/>
      <c r="E201" s="110"/>
      <c r="F201" s="110"/>
      <c r="G201" s="110"/>
      <c r="H201" s="110"/>
      <c r="I201" s="110"/>
      <c r="J201" s="111"/>
      <c r="S201" s="6"/>
    </row>
    <row r="202" spans="2:20" ht="18" customHeight="1" x14ac:dyDescent="0.3">
      <c r="B202" s="109"/>
      <c r="C202" s="110"/>
      <c r="D202" s="110"/>
      <c r="E202" s="110"/>
      <c r="F202" s="110"/>
      <c r="G202" s="110"/>
      <c r="H202" s="110"/>
      <c r="I202" s="110"/>
      <c r="J202" s="111"/>
      <c r="S202" s="6"/>
    </row>
    <row r="203" spans="2:20" ht="18" customHeight="1" x14ac:dyDescent="0.3">
      <c r="B203" s="109"/>
      <c r="C203" s="110"/>
      <c r="D203" s="110"/>
      <c r="E203" s="110"/>
      <c r="F203" s="110"/>
      <c r="G203" s="110"/>
      <c r="H203" s="110"/>
      <c r="I203" s="110"/>
      <c r="J203" s="111"/>
      <c r="S203" s="6"/>
    </row>
    <row r="204" spans="2:20" ht="18" customHeight="1" thickBot="1" x14ac:dyDescent="0.35">
      <c r="B204" s="112"/>
      <c r="C204" s="113"/>
      <c r="D204" s="113"/>
      <c r="E204" s="113"/>
      <c r="F204" s="113"/>
      <c r="G204" s="113"/>
      <c r="H204" s="113"/>
      <c r="I204" s="113"/>
      <c r="J204" s="114"/>
      <c r="S204" s="6"/>
    </row>
    <row r="205" spans="2:20" ht="18" customHeight="1" thickBot="1" x14ac:dyDescent="0.35">
      <c r="K205" s="10"/>
    </row>
    <row r="206" spans="2:20" ht="18" customHeight="1" x14ac:dyDescent="0.3">
      <c r="B206" s="80" t="s">
        <v>195</v>
      </c>
      <c r="C206" s="81"/>
      <c r="D206" s="81"/>
      <c r="E206" s="81"/>
      <c r="F206" s="81"/>
      <c r="G206" s="81"/>
      <c r="H206" s="81"/>
      <c r="I206" s="81"/>
      <c r="J206" s="81"/>
      <c r="K206" s="81"/>
      <c r="L206" s="81"/>
      <c r="M206" s="81"/>
      <c r="N206" s="81"/>
      <c r="O206" s="81"/>
      <c r="P206" s="81"/>
      <c r="Q206" s="81"/>
      <c r="R206" s="81"/>
      <c r="S206" s="81"/>
      <c r="T206" s="82"/>
    </row>
    <row r="207" spans="2:20" ht="18" customHeight="1" thickBot="1" x14ac:dyDescent="0.35"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84"/>
      <c r="Q207" s="84"/>
      <c r="R207" s="84"/>
      <c r="S207" s="84"/>
      <c r="T207" s="85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5" t="s">
        <v>188</v>
      </c>
      <c r="C209" s="115"/>
      <c r="D209" s="115"/>
      <c r="E209" s="115"/>
      <c r="F209" s="115"/>
      <c r="G209" s="115"/>
      <c r="H209" s="115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96" t="s">
        <v>190</v>
      </c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2020-12-03T04:41:25Z</dcterms:modified>
</cp:coreProperties>
</file>