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<sst xmlns="http://schemas.openxmlformats.org/spreadsheetml/2006/main" count="692" uniqueCount="283">
  <si>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</si>
  <si>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</si>
  <si>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</si>
  <si>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</si>
  <si>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</si>
  <si>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</si>
  <si>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</si>
  <si>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</si>
  <si>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</si>
  <si>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</si>
  <si>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</si>
  <si>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</si>
  <si>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</si>
  <si>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</si>
  <si>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</si>
  <si>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</si>
  <si>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</si>
  <si>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</si>
  <si>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</si>
  <si>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</si>
  <si>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</si>
  <si>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</si>
  <si>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</si>
  <si>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</si>
  <si>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</si>
  <si>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</si>
  <si>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</si>
  <si>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</si>
  <si>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</si>
  <si>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</si>
  <si>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</si>
  <si>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</si>
  <si>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</si>
  <si>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</si>
  <si>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</si>
  <si>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</si>
  <si>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</si>
  <si>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</si>
  <si>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</si>
  <si>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</si>
  <si>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</si>
  <si>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</si>
  <si>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</si>
  <si>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</si>
  <si>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</si>
  <si>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</si>
  <si>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</si>
  <si>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</si>
  <si>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</si>
  <si>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</si>
  <si>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</si>
  <si>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</si>
  <si>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</si>
  <si>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</si>
  <si>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</si>
  <si>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</si>
  <si>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</si>
  <si>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</si>
  <si>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</si>
  <si>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</si>
  <si>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</si>
  <si>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</si>
  <si>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</si>
  <si>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</si>
  <si>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</si>
  <si>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</si>
  <si>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</si>
  <si>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</si>
  <si>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</si>
  <si>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</si>
  <si>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</si>
  <si>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</si>
  <si>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</si>
  <si>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</si>
  <si>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</si>
  <si>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</si>
  <si>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</si>
  <si>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</si>
  <si>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</si>
  <si>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</si>
  <si>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</si>
  <si>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</si>
  <si>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</si>
  <si>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</si>
  <si>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</si>
  <si>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</si>
  <si>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</si>
  <si>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</si>
  <si>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</si>
  <si>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</si>
  <si>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</si>
  <si>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</si>
  <si>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</si>
  <si>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</si>
  <si>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</si>
  <si>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</si>
  <si>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</si>
  <si>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</si>
  <si>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</si>
  <si>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</si>
  <si>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</si>
  <si>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</si>
  <si>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</si>
  <si>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</si>
  <si>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</si>
  <si>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</si>
  <si>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</si>
  <si>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</si>
  <si>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</si>
  <si>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</si>
  <si>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</si>
  <si>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</si>
  <si>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</si>
  <si>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</si>
  <si>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</si>
  <si>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</si>
  <si>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</si>
  <si>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</si>
  <si>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</si>
  <si>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</si>
  <si>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</si>
  <si>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</si>
  <si>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</si>
  <si>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</si>
  <si>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</si>
  <si>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</si>
  <si>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</si>
  <si>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</si>
  <si>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</si>
  <si>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</si>
  <si>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</si>
  <si>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</si>
  <si>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</si>
  <si>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</si>
  <si>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</si>
  <si>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</si>
  <si>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</si>
  <si>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</si>
  <si>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</si>
  <si>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</si>
  <si>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</si>
  <si>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</si>
  <si>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</si>
  <si>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</si>
  <si>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</si>
  <si>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</si>
  <si>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</si>
  <si>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</si>
  <si>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</si>
  <si>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</si>
  <si>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</si>
  <si>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</si>
  <si>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</si>
  <si>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</si>
  <si>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</si>
  <si>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</si>
  <si>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</si>
  <si>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</si>
  <si>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</si>
  <si>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</si>
  <si>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</si>
  <si>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</si>
  <si>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</si>
  <si>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</si>
  <si>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</si>
  <si>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</si>
  <si>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</si>
  <si>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</si>
  <si>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</si>
  <si>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</si>
  <si>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</si>
  <si>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</si>
  <si>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</si>
  <si>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</si>
  <si>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</si>
  <si>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</si>
  <si>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</si>
  <si>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</si>
  <si>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</si>
  <si>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</si>
  <si>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</si>
  <si>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</si>
  <si>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</si>
  <si>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</si>
  <si>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</si>
  <si>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</si>
  <si>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</si>
  <si>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</si>
  <si>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</si>
  <si>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</si>
  <si>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</si>
  <si>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</si>
  <si>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</si>
  <si>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</si>
  <si>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</si>
  <si>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</si>
  <si>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</si>
  <si>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</si>
  <si>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</si>
  <si>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</si>
  <si>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</si>
  <si>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</si>
  <si>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</si>
  <si>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</si>
  <si>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</si>
  <si>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</si>
  <si>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</si>
  <si>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</si>
  <si>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</si>
  <si>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</si>
  <si>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</si>
  <si>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</si>
  <si>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</si>
  <si>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</si>
  <si>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</si>
  <si>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</si>
  <si>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</si>
  <si>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</si>
  <si>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</si>
  <si>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</si>
  <si>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</si>
  <si>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</si>
  <si>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</si>
  <si>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</si>
  <si>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</si>
  <si>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</si>
  <si>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</si>
  <si>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</si>
  <si>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</si>
  <si>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</si>
  <si>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</si>
  <si>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</si>
  <si>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</si>
  <si>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</si>
  <si>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</si>
  <si>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</si>
  <si>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</si>
  <si>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</si>
  <si>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</si>
  <si>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</si>
  <si>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</si>
  <si>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</si>
  <si>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</si>
  <si>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</si>
  <si>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</si>
  <si>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</si>
  <si>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</si>
  <si>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</si>
  <si>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</si>
  <si>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</si>
  <si>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</si>
  <si>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</si>
  <si>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</si>
  <si>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</si>
  <si>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</si>
  <si>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</si>
  <si>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</si>
  <si>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</si>
  <si>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</si>
  <si>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</si>
  <si>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</si>
  <si>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</si>
  <si>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</si>
  <si>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</si>
  <si>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</si>
  <si>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</si>
  <si>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</si>
  <si>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</si>
  <si>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</si>
  <si>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</si>
  <si>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</si>
  <si>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</si>
  <si>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</si>
  <si>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</si>
  <si>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</si>
  <si>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</si>
  <si>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</si>
  <si>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</si>
  <si>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</si>
  <si>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김순례, ID : H1900325)</t>
  </si>
  <si>
    <t>2020년 12월 04일 15:12:09</t>
  </si>
  <si>
    <t>H1900325</t>
  </si>
  <si>
    <t>김순례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</si>
</sst>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1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71.838570000000004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512"/>
        <c:axId val="260840864"/>
      </c:barChart>
      <c:catAx>
        <c:axId val="260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0864"/>
        <c:crosses val="autoZero"/>
        <c:auto val="1"/>
        <c:lblAlgn val="ctr"/>
        <c:lblOffset val="100"/>
        <c:noMultiLvlLbl val="0"/>
      </c:catAx>
      <c:valAx>
        <c:axId val="26084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2.7106645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2848"/>
        <c:axId val="184834216"/>
      </c:barChart>
      <c:catAx>
        <c:axId val="184822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4216"/>
        <c:crosses val="autoZero"/>
        <c:auto val="1"/>
        <c:lblAlgn val="ctr"/>
        <c:lblOffset val="100"/>
        <c:noMultiLvlLbl val="0"/>
      </c:catAx>
      <c:valAx>
        <c:axId val="184834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2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0.76942759999999999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648"/>
        <c:axId val="184822456"/>
      </c:barChart>
      <c:catAx>
        <c:axId val="1848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2456"/>
        <c:crosses val="autoZero"/>
        <c:auto val="1"/>
        <c:lblAlgn val="ctr"/>
        <c:lblOffset val="100"/>
        <c:noMultiLvlLbl val="0"/>
      </c:catAx>
      <c:valAx>
        <c:axId val="184822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1146.6590000000001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080"/>
        <c:axId val="184823240"/>
      </c:barChart>
      <c:catAx>
        <c:axId val="184831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3240"/>
        <c:crosses val="autoZero"/>
        <c:auto val="1"/>
        <c:lblAlgn val="ctr"/>
        <c:lblOffset val="100"/>
        <c:noMultiLvlLbl val="0"/>
      </c:catAx>
      <c:valAx>
        <c:axId val="184823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3404.6952999999999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472"/>
        <c:axId val="184824416"/>
      </c:barChart>
      <c:catAx>
        <c:axId val="184831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416"/>
        <c:crosses val="autoZero"/>
        <c:auto val="1"/>
        <c:lblAlgn val="ctr"/>
        <c:lblOffset val="100"/>
        <c:noMultiLvlLbl val="0"/>
      </c:catAx>
      <c:valAx>
        <c:axId val="184824416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84.795586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432"/>
        <c:axId val="184833824"/>
      </c:barChart>
      <c:catAx>
        <c:axId val="18483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824"/>
        <c:crosses val="autoZero"/>
        <c:auto val="1"/>
        <c:lblAlgn val="ctr"/>
        <c:lblOffset val="100"/>
        <c:noMultiLvlLbl val="0"/>
      </c:catAx>
      <c:valAx>
        <c:axId val="1848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161.69617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5200"/>
        <c:axId val="184825984"/>
      </c:barChart>
      <c:catAx>
        <c:axId val="184825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5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9.6159789999999994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392"/>
        <c:axId val="184837352"/>
      </c:barChart>
      <c:catAx>
        <c:axId val="18483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352"/>
        <c:crosses val="autoZero"/>
        <c:auto val="1"/>
        <c:lblAlgn val="ctr"/>
        <c:lblOffset val="100"/>
        <c:noMultiLvlLbl val="0"/>
      </c:catAx>
      <c:valAx>
        <c:axId val="184837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717.62054000000001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000"/>
        <c:axId val="184836176"/>
      </c:barChart>
      <c:catAx>
        <c:axId val="184835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6176"/>
        <c:crosses val="autoZero"/>
        <c:auto val="1"/>
        <c:lblAlgn val="ctr"/>
        <c:lblOffset val="100"/>
        <c:noMultiLvlLbl val="0"/>
      </c:catAx>
      <c:valAx>
        <c:axId val="18483617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8.9805170000000004E-3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6960"/>
        <c:axId val="184838136"/>
      </c:barChart>
      <c:catAx>
        <c:axId val="184836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8136"/>
        <c:crosses val="autoZero"/>
        <c:auto val="1"/>
        <c:lblAlgn val="ctr"/>
        <c:lblOffset val="100"/>
        <c:noMultiLvlLbl val="0"/>
      </c:catAx>
      <c:valAx>
        <c:axId val="1848381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2.7790111999999998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016"/>
        <c:axId val="179849272"/>
      </c:barChart>
      <c:catAx>
        <c:axId val="17985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9272"/>
        <c:crosses val="autoZero"/>
        <c:auto val="1"/>
        <c:lblAlgn val="ctr"/>
        <c:lblOffset val="100"/>
        <c:noMultiLvlLbl val="0"/>
      </c:catAx>
      <c:valAx>
        <c:axId val="179849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27.426870000000001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648"/>
        <c:axId val="260834200"/>
      </c:barChart>
      <c:catAx>
        <c:axId val="2608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4200"/>
        <c:crosses val="autoZero"/>
        <c:auto val="1"/>
        <c:lblAlgn val="ctr"/>
        <c:lblOffset val="100"/>
        <c:noMultiLvlLbl val="0"/>
      </c:catAx>
      <c:valAx>
        <c:axId val="2608342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507.9051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9664"/>
        <c:axId val="179847312"/>
      </c:barChart>
      <c:catAx>
        <c:axId val="179849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7312"/>
        <c:crosses val="autoZero"/>
        <c:auto val="1"/>
        <c:lblAlgn val="ctr"/>
        <c:lblOffset val="100"/>
        <c:noMultiLvlLbl val="0"/>
      </c:catAx>
      <c:valAx>
        <c:axId val="179847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9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86.856125000000006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4760"/>
        <c:axId val="179853192"/>
      </c:barChart>
      <c:catAx>
        <c:axId val="179854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3192"/>
        <c:crosses val="autoZero"/>
        <c:auto val="1"/>
        <c:lblAlgn val="ctr"/>
        <c:lblOffset val="100"/>
        <c:noMultiLvlLbl val="0"/>
      </c:catAx>
      <c:valAx>
        <c:axId val="179853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4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7.5570000000000004</c:v>
                </c:pt>
                <c:pt idx="1">
                  <c:v>14.68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53584"/>
        <c:axId val="179847704"/>
      </c:barChart>
      <c:catAx>
        <c:axId val="179853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7704"/>
        <c:crosses val="autoZero"/>
        <c:auto val="1"/>
        <c:lblAlgn val="ctr"/>
        <c:lblOffset val="100"/>
        <c:noMultiLvlLbl val="0"/>
      </c:catAx>
      <c:valAx>
        <c:axId val="179847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14.054107999999999</c:v>
                </c:pt>
                <c:pt idx="1">
                  <c:v>16.249296000000001</c:v>
                </c:pt>
                <c:pt idx="2">
                  <c:v>16.161584999999999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557.50854000000004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408"/>
        <c:axId val="179853976"/>
      </c:barChart>
      <c:catAx>
        <c:axId val="179852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3976"/>
        <c:crosses val="autoZero"/>
        <c:auto val="1"/>
        <c:lblAlgn val="ctr"/>
        <c:lblOffset val="100"/>
        <c:noMultiLvlLbl val="0"/>
      </c:catAx>
      <c:valAx>
        <c:axId val="17985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13.592573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800"/>
        <c:axId val="213186904"/>
      </c:barChart>
      <c:catAx>
        <c:axId val="179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6904"/>
        <c:crosses val="autoZero"/>
        <c:auto val="1"/>
        <c:lblAlgn val="ctr"/>
        <c:lblOffset val="100"/>
        <c:noMultiLvlLbl val="0"/>
      </c:catAx>
      <c:valAx>
        <c:axId val="21318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65.158000000000001</c:v>
                </c:pt>
                <c:pt idx="1">
                  <c:v>13.05</c:v>
                </c:pt>
                <c:pt idx="2">
                  <c:v>21.791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213190040"/>
        <c:axId val="213189256"/>
      </c:barChart>
      <c:catAx>
        <c:axId val="21319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9256"/>
        <c:crosses val="autoZero"/>
        <c:auto val="1"/>
        <c:lblAlgn val="ctr"/>
        <c:lblOffset val="100"/>
        <c:noMultiLvlLbl val="0"/>
      </c:catAx>
      <c:valAx>
        <c:axId val="21318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1535.7947999999999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90432"/>
        <c:axId val="213187296"/>
      </c:barChart>
      <c:catAx>
        <c:axId val="21319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7296"/>
        <c:crosses val="autoZero"/>
        <c:auto val="1"/>
        <c:lblAlgn val="ctr"/>
        <c:lblOffset val="100"/>
        <c:noMultiLvlLbl val="0"/>
      </c:catAx>
      <c:valAx>
        <c:axId val="2131872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94.892240000000001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765056"/>
        <c:axId val="185765840"/>
      </c:barChart>
      <c:catAx>
        <c:axId val="1857650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765840"/>
        <c:crosses val="autoZero"/>
        <c:auto val="1"/>
        <c:lblAlgn val="ctr"/>
        <c:lblOffset val="100"/>
        <c:noMultiLvlLbl val="0"/>
      </c:catAx>
      <c:valAx>
        <c:axId val="1857658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76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474.00734999999997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1344"/>
        <c:axId val="260838904"/>
      </c:barChart>
      <c:catAx>
        <c:axId val="517401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8904"/>
        <c:crosses val="autoZero"/>
        <c:auto val="1"/>
        <c:lblAlgn val="ctr"/>
        <c:lblOffset val="100"/>
        <c:noMultiLvlLbl val="0"/>
      </c:catAx>
      <c:valAx>
        <c:axId val="26083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1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6.3392819999999999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160"/>
        <c:axId val="260833808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808"/>
        <c:crosses val="autoZero"/>
        <c:auto val="1"/>
        <c:lblAlgn val="ctr"/>
        <c:lblOffset val="100"/>
        <c:noMultiLvlLbl val="0"/>
      </c:catAx>
      <c:valAx>
        <c:axId val="260833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4245.4272000000001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442832"/>
        <c:axId val="213440088"/>
      </c:barChart>
      <c:catAx>
        <c:axId val="213442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440088"/>
        <c:crosses val="autoZero"/>
        <c:auto val="1"/>
        <c:lblAlgn val="ctr"/>
        <c:lblOffset val="100"/>
        <c:noMultiLvlLbl val="0"/>
      </c:catAx>
      <c:valAx>
        <c:axId val="213440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44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15.897793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439696"/>
        <c:axId val="213443224"/>
      </c:barChart>
      <c:catAx>
        <c:axId val="213439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443224"/>
        <c:crosses val="autoZero"/>
        <c:auto val="1"/>
        <c:lblAlgn val="ctr"/>
        <c:lblOffset val="100"/>
        <c:noMultiLvlLbl val="0"/>
      </c:catAx>
      <c:valAx>
        <c:axId val="2134432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439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1.7148142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441264"/>
        <c:axId val="213441656"/>
      </c:barChart>
      <c:catAx>
        <c:axId val="213441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441656"/>
        <c:crosses val="autoZero"/>
        <c:auto val="1"/>
        <c:lblAlgn val="ctr"/>
        <c:lblOffset val="100"/>
        <c:noMultiLvlLbl val="0"/>
      </c:catAx>
      <c:valAx>
        <c:axId val="213441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441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248.28143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5376"/>
        <c:axId val="260836552"/>
      </c:barChart>
      <c:catAx>
        <c:axId val="26083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552"/>
        <c:crosses val="autoZero"/>
        <c:auto val="1"/>
        <c:lblAlgn val="ctr"/>
        <c:lblOffset val="100"/>
        <c:noMultiLvlLbl val="0"/>
      </c:catAx>
      <c:valAx>
        <c:axId val="260836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1.3992347000000001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9296"/>
        <c:axId val="260841256"/>
      </c:barChart>
      <c:catAx>
        <c:axId val="26083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256"/>
        <c:crosses val="autoZero"/>
        <c:auto val="1"/>
        <c:lblAlgn val="ctr"/>
        <c:lblOffset val="100"/>
        <c:noMultiLvlLbl val="0"/>
      </c:catAx>
      <c:valAx>
        <c:axId val="2608412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16.968827999999998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0672"/>
        <c:axId val="260839688"/>
      </c:barChart>
      <c:catAx>
        <c:axId val="260830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688"/>
        <c:crosses val="autoZero"/>
        <c:auto val="1"/>
        <c:lblAlgn val="ctr"/>
        <c:lblOffset val="100"/>
        <c:noMultiLvlLbl val="0"/>
      </c:catAx>
      <c:valAx>
        <c:axId val="260839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0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1.7148142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064"/>
        <c:axId val="260834592"/>
      </c:barChart>
      <c:catAx>
        <c:axId val="26083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4592"/>
        <c:crosses val="autoZero"/>
        <c:auto val="1"/>
        <c:lblAlgn val="ctr"/>
        <c:lblOffset val="100"/>
        <c:noMultiLvlLbl val="0"/>
      </c:catAx>
      <c:valAx>
        <c:axId val="26083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495.76334000000003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0080"/>
        <c:axId val="260834984"/>
      </c:barChart>
      <c:catAx>
        <c:axId val="2608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4984"/>
        <c:crosses val="autoZero"/>
        <c:auto val="1"/>
        <c:lblAlgn val="ctr"/>
        <c:lblOffset val="100"/>
        <c:noMultiLvlLbl val="0"/>
      </c:catAx>
      <c:valAx>
        <c:axId val="26083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9.0172840000000001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944"/>
        <c:axId val="260837728"/>
      </c:barChart>
      <c:catAx>
        <c:axId val="260836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7728"/>
        <c:crosses val="autoZero"/>
        <c:auto val="1"/>
        <c:lblAlgn val="ctr"/>
        <c:lblOffset val="100"/>
        <c:noMultiLvlLbl val="0"/>
      </c:catAx>
      <c:valAx>
        <c:axId val="26083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김순례, ID : H1900325)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15:12:09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1535.7947999999999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71.838570000000004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27.426870000000001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65.158000000000001</v>
      </c>
      <c r="G8" s="59">
        <f>'DRIs DATA 입력'!G8</f>
        <v>13.05</v>
      </c>
      <c r="H8" s="59">
        <f>'DRIs DATA 입력'!H8</f>
        <v>21.791</v>
      </c>
      <c r="I8" s="46"/>
      <c r="J8" s="59" t="s">
        <v>216</v>
      </c>
      <c r="K8" s="59">
        <f>'DRIs DATA 입력'!K8</f>
        <v>7.5570000000000004</v>
      </c>
      <c r="L8" s="59">
        <f>'DRIs DATA 입력'!L8</f>
        <v>14.68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557.50854000000004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13.592573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6.3392819999999999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248.28143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94.892240000000001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1.9472148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1.3992347000000001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16.968827999999998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1.7148142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495.76334000000003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9.0172840000000001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2.7106645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0.76942759999999999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474.00734999999997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1146.6590000000001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4245.4272000000001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3404.6952999999999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84.795586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161.69617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15.897793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9.6159789999999994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717.62054000000001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8.9805170000000004E-3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2.7790111999999998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507.9051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86.856125000000006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27">
      <c r="A1" s="158" t="s">
        <v>276</v>
      </c>
      <c r="B1" s="157" t="s">
        <v>279</v>
      </c>
      <c r="C1" s="157"/>
      <c r="D1" s="157"/>
      <c r="E1" s="157"/>
      <c r="F1" s="157"/>
      <c r="G1" s="158" t="s">
        <v>277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</row>
    <row r="4" spans="1:27">
      <c r="A4" s="65" t="s">
        <v>56</v>
      </c>
      <c r="B4" s="65"/>
      <c r="C4" s="65"/>
      <c r="D4" s="157"/>
      <c r="E4" s="67" t="s">
        <v>198</v>
      </c>
      <c r="F4" s="68"/>
      <c r="G4" s="68"/>
      <c r="H4" s="69"/>
      <c r="I4" s="157"/>
      <c r="J4" s="67" t="s">
        <v>199</v>
      </c>
      <c r="K4" s="68"/>
      <c r="L4" s="69"/>
      <c r="M4" s="157"/>
      <c r="N4" s="65" t="s">
        <v>200</v>
      </c>
      <c r="O4" s="65"/>
      <c r="P4" s="65"/>
      <c r="Q4" s="65"/>
      <c r="R4" s="65"/>
      <c r="S4" s="65"/>
      <c r="T4" s="157"/>
      <c r="U4" s="65" t="s">
        <v>201</v>
      </c>
      <c r="V4" s="65"/>
      <c r="W4" s="65"/>
      <c r="X4" s="65"/>
      <c r="Y4" s="65"/>
      <c r="Z4" s="65"/>
      <c r="AA4" s="157"/>
    </row>
    <row r="5" spans="1:27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>
      <c r="A6" s="159" t="s">
        <v>56</v>
      </c>
      <c r="B6" s="159">
        <v>2140</v>
      </c>
      <c r="C6" s="159">
        <v>1535.7947999999999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60</v>
      </c>
      <c r="P6" s="159">
        <v>75</v>
      </c>
      <c r="Q6" s="159">
        <v>0</v>
      </c>
      <c r="R6" s="159">
        <v>0</v>
      </c>
      <c r="S6" s="159">
        <v>71.838570000000004</v>
      </c>
      <c r="T6" s="157"/>
      <c r="U6" s="159" t="s">
        <v>214</v>
      </c>
      <c r="V6" s="159">
        <v>0</v>
      </c>
      <c r="W6" s="159">
        <v>5</v>
      </c>
      <c r="X6" s="159">
        <v>20</v>
      </c>
      <c r="Y6" s="159">
        <v>0</v>
      </c>
      <c r="Z6" s="159">
        <v>27.426870000000001</v>
      </c>
      <c r="AA6" s="157"/>
    </row>
    <row r="7" spans="1:27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>
      <c r="A8" s="157"/>
      <c r="B8" s="157"/>
      <c r="C8" s="157"/>
      <c r="D8" s="157"/>
      <c r="E8" s="159" t="s">
        <v>216</v>
      </c>
      <c r="F8" s="159">
        <v>65.158000000000001</v>
      </c>
      <c r="G8" s="159">
        <v>13.05</v>
      </c>
      <c r="H8" s="159">
        <v>21.791</v>
      </c>
      <c r="I8" s="157"/>
      <c r="J8" s="159" t="s">
        <v>216</v>
      </c>
      <c r="K8" s="159">
        <v>7.5570000000000004</v>
      </c>
      <c r="L8" s="159">
        <v>14.68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</row>
    <row r="14" spans="1:27">
      <c r="A14" s="65" t="s">
        <v>218</v>
      </c>
      <c r="B14" s="65"/>
      <c r="C14" s="65"/>
      <c r="D14" s="65"/>
      <c r="E14" s="65"/>
      <c r="F14" s="65"/>
      <c r="G14" s="157"/>
      <c r="H14" s="65" t="s">
        <v>219</v>
      </c>
      <c r="I14" s="65"/>
      <c r="J14" s="65"/>
      <c r="K14" s="65"/>
      <c r="L14" s="65"/>
      <c r="M14" s="65"/>
      <c r="N14" s="157"/>
      <c r="O14" s="65" t="s">
        <v>220</v>
      </c>
      <c r="P14" s="65"/>
      <c r="Q14" s="65"/>
      <c r="R14" s="65"/>
      <c r="S14" s="65"/>
      <c r="T14" s="65"/>
      <c r="U14" s="157"/>
      <c r="V14" s="65" t="s">
        <v>221</v>
      </c>
      <c r="W14" s="65"/>
      <c r="X14" s="65"/>
      <c r="Y14" s="65"/>
      <c r="Z14" s="65"/>
      <c r="AA14" s="65"/>
    </row>
    <row r="15" spans="1:27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>
      <c r="A16" s="159" t="s">
        <v>222</v>
      </c>
      <c r="B16" s="159">
        <v>780</v>
      </c>
      <c r="C16" s="159">
        <v>1090</v>
      </c>
      <c r="D16" s="159">
        <v>0</v>
      </c>
      <c r="E16" s="159">
        <v>3000</v>
      </c>
      <c r="F16" s="159">
        <v>557.50854000000004</v>
      </c>
      <c r="G16" s="157"/>
      <c r="H16" s="159" t="s">
        <v>3</v>
      </c>
      <c r="I16" s="159">
        <v>0</v>
      </c>
      <c r="J16" s="159">
        <v>0</v>
      </c>
      <c r="K16" s="159">
        <v>15</v>
      </c>
      <c r="L16" s="159">
        <v>540</v>
      </c>
      <c r="M16" s="159">
        <v>13.592573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6.3392819999999999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248.28143</v>
      </c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7"/>
      <c r="H24" s="65" t="s">
        <v>225</v>
      </c>
      <c r="I24" s="65"/>
      <c r="J24" s="65"/>
      <c r="K24" s="65"/>
      <c r="L24" s="65"/>
      <c r="M24" s="65"/>
      <c r="N24" s="157"/>
      <c r="O24" s="65" t="s">
        <v>226</v>
      </c>
      <c r="P24" s="65"/>
      <c r="Q24" s="65"/>
      <c r="R24" s="65"/>
      <c r="S24" s="65"/>
      <c r="T24" s="65"/>
      <c r="U24" s="157"/>
      <c r="V24" s="65" t="s">
        <v>227</v>
      </c>
      <c r="W24" s="65"/>
      <c r="X24" s="65"/>
      <c r="Y24" s="65"/>
      <c r="Z24" s="65"/>
      <c r="AA24" s="65"/>
      <c r="AB24" s="157"/>
      <c r="AC24" s="65" t="s">
        <v>228</v>
      </c>
      <c r="AD24" s="65"/>
      <c r="AE24" s="65"/>
      <c r="AF24" s="65"/>
      <c r="AG24" s="65"/>
      <c r="AH24" s="65"/>
      <c r="AI24" s="157"/>
      <c r="AJ24" s="65" t="s">
        <v>229</v>
      </c>
      <c r="AK24" s="65"/>
      <c r="AL24" s="65"/>
      <c r="AM24" s="65"/>
      <c r="AN24" s="65"/>
      <c r="AO24" s="65"/>
      <c r="AP24" s="157"/>
      <c r="AQ24" s="65" t="s">
        <v>230</v>
      </c>
      <c r="AR24" s="65"/>
      <c r="AS24" s="65"/>
      <c r="AT24" s="65"/>
      <c r="AU24" s="65"/>
      <c r="AV24" s="65"/>
      <c r="AW24" s="157"/>
      <c r="AX24" s="65" t="s">
        <v>231</v>
      </c>
      <c r="AY24" s="65"/>
      <c r="AZ24" s="65"/>
      <c r="BA24" s="65"/>
      <c r="BB24" s="65"/>
      <c r="BC24" s="65"/>
      <c r="BD24" s="157"/>
      <c r="BE24" s="65" t="s">
        <v>232</v>
      </c>
      <c r="BF24" s="65"/>
      <c r="BG24" s="65"/>
      <c r="BH24" s="65"/>
      <c r="BI24" s="65"/>
      <c r="BJ24" s="65"/>
    </row>
    <row r="25" spans="1:62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>
      <c r="A26" s="159" t="s">
        <v>8</v>
      </c>
      <c r="B26" s="159">
        <v>110</v>
      </c>
      <c r="C26" s="159">
        <v>140</v>
      </c>
      <c r="D26" s="159">
        <v>0</v>
      </c>
      <c r="E26" s="159">
        <v>2000</v>
      </c>
      <c r="F26" s="159">
        <v>94.892240000000001</v>
      </c>
      <c r="G26" s="157"/>
      <c r="H26" s="159" t="s">
        <v>9</v>
      </c>
      <c r="I26" s="159">
        <v>1.2</v>
      </c>
      <c r="J26" s="159">
        <v>1.5</v>
      </c>
      <c r="K26" s="159">
        <v>0</v>
      </c>
      <c r="L26" s="159">
        <v>0</v>
      </c>
      <c r="M26" s="159">
        <v>1.9472148</v>
      </c>
      <c r="N26" s="157"/>
      <c r="O26" s="159" t="s">
        <v>10</v>
      </c>
      <c r="P26" s="159">
        <v>1.4</v>
      </c>
      <c r="Q26" s="159">
        <v>1.7</v>
      </c>
      <c r="R26" s="159">
        <v>0</v>
      </c>
      <c r="S26" s="159">
        <v>0</v>
      </c>
      <c r="T26" s="159">
        <v>1.3992347000000001</v>
      </c>
      <c r="U26" s="157"/>
      <c r="V26" s="159" t="s">
        <v>11</v>
      </c>
      <c r="W26" s="159">
        <v>13</v>
      </c>
      <c r="X26" s="159">
        <v>17</v>
      </c>
      <c r="Y26" s="159">
        <v>0</v>
      </c>
      <c r="Z26" s="159">
        <v>35</v>
      </c>
      <c r="AA26" s="159">
        <v>16.968827999999998</v>
      </c>
      <c r="AB26" s="157"/>
      <c r="AC26" s="159" t="s">
        <v>12</v>
      </c>
      <c r="AD26" s="159">
        <v>1.9</v>
      </c>
      <c r="AE26" s="159">
        <v>2.2000000000000002</v>
      </c>
      <c r="AF26" s="159">
        <v>0</v>
      </c>
      <c r="AG26" s="159">
        <v>100</v>
      </c>
      <c r="AH26" s="159">
        <v>1.7148142</v>
      </c>
      <c r="AI26" s="157"/>
      <c r="AJ26" s="159" t="s">
        <v>233</v>
      </c>
      <c r="AK26" s="159">
        <v>450</v>
      </c>
      <c r="AL26" s="159">
        <v>550</v>
      </c>
      <c r="AM26" s="159">
        <v>0</v>
      </c>
      <c r="AN26" s="159">
        <v>1000</v>
      </c>
      <c r="AO26" s="159">
        <v>495.76334000000003</v>
      </c>
      <c r="AP26" s="157"/>
      <c r="AQ26" s="159" t="s">
        <v>13</v>
      </c>
      <c r="AR26" s="159">
        <v>2.2999999999999998</v>
      </c>
      <c r="AS26" s="159">
        <v>2.8</v>
      </c>
      <c r="AT26" s="159">
        <v>0</v>
      </c>
      <c r="AU26" s="159">
        <v>0</v>
      </c>
      <c r="AV26" s="159">
        <v>9.0172840000000001</v>
      </c>
      <c r="AW26" s="157"/>
      <c r="AX26" s="159" t="s">
        <v>14</v>
      </c>
      <c r="AY26" s="159">
        <v>0</v>
      </c>
      <c r="AZ26" s="159">
        <v>2</v>
      </c>
      <c r="BA26" s="159">
        <v>5</v>
      </c>
      <c r="BB26" s="159">
        <v>0</v>
      </c>
      <c r="BC26" s="159">
        <v>2.7106645</v>
      </c>
      <c r="BD26" s="157"/>
      <c r="BE26" s="159" t="s">
        <v>15</v>
      </c>
      <c r="BF26" s="159">
        <v>0</v>
      </c>
      <c r="BG26" s="159">
        <v>5</v>
      </c>
      <c r="BH26" s="159">
        <v>30</v>
      </c>
      <c r="BI26" s="159">
        <v>0</v>
      </c>
      <c r="BJ26" s="159">
        <v>0.76942759999999999</v>
      </c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7"/>
      <c r="H34" s="65" t="s">
        <v>236</v>
      </c>
      <c r="I34" s="65"/>
      <c r="J34" s="65"/>
      <c r="K34" s="65"/>
      <c r="L34" s="65"/>
      <c r="M34" s="65"/>
      <c r="N34" s="157"/>
      <c r="O34" s="65" t="s">
        <v>237</v>
      </c>
      <c r="P34" s="65"/>
      <c r="Q34" s="65"/>
      <c r="R34" s="65"/>
      <c r="S34" s="65"/>
      <c r="T34" s="65"/>
      <c r="U34" s="157"/>
      <c r="V34" s="65" t="s">
        <v>238</v>
      </c>
      <c r="W34" s="65"/>
      <c r="X34" s="65"/>
      <c r="Y34" s="65"/>
      <c r="Z34" s="65"/>
      <c r="AA34" s="65"/>
      <c r="AB34" s="157"/>
      <c r="AC34" s="65" t="s">
        <v>239</v>
      </c>
      <c r="AD34" s="65"/>
      <c r="AE34" s="65"/>
      <c r="AF34" s="65"/>
      <c r="AG34" s="65"/>
      <c r="AH34" s="65"/>
      <c r="AI34" s="157"/>
      <c r="AJ34" s="65" t="s">
        <v>240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>
      <c r="A36" s="159" t="s">
        <v>17</v>
      </c>
      <c r="B36" s="159">
        <v>580</v>
      </c>
      <c r="C36" s="159">
        <v>800</v>
      </c>
      <c r="D36" s="159">
        <v>0</v>
      </c>
      <c r="E36" s="159">
        <v>2500</v>
      </c>
      <c r="F36" s="159">
        <v>474.00734999999997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1146.6590000000001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4245.4272000000001</v>
      </c>
      <c r="U36" s="157"/>
      <c r="V36" s="159" t="s">
        <v>20</v>
      </c>
      <c r="W36" s="159">
        <v>0</v>
      </c>
      <c r="X36" s="159">
        <v>0</v>
      </c>
      <c r="Y36" s="159">
        <v>3900</v>
      </c>
      <c r="Z36" s="159">
        <v>0</v>
      </c>
      <c r="AA36" s="159">
        <v>3404.6952999999999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84.795586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161.69617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7"/>
      <c r="H44" s="65" t="s">
        <v>243</v>
      </c>
      <c r="I44" s="65"/>
      <c r="J44" s="65"/>
      <c r="K44" s="65"/>
      <c r="L44" s="65"/>
      <c r="M44" s="65"/>
      <c r="N44" s="157"/>
      <c r="O44" s="65" t="s">
        <v>244</v>
      </c>
      <c r="P44" s="65"/>
      <c r="Q44" s="65"/>
      <c r="R44" s="65"/>
      <c r="S44" s="65"/>
      <c r="T44" s="65"/>
      <c r="U44" s="157"/>
      <c r="V44" s="65" t="s">
        <v>245</v>
      </c>
      <c r="W44" s="65"/>
      <c r="X44" s="65"/>
      <c r="Y44" s="65"/>
      <c r="Z44" s="65"/>
      <c r="AA44" s="65"/>
      <c r="AB44" s="157"/>
      <c r="AC44" s="65" t="s">
        <v>246</v>
      </c>
      <c r="AD44" s="65"/>
      <c r="AE44" s="65"/>
      <c r="AF44" s="65"/>
      <c r="AG44" s="65"/>
      <c r="AH44" s="65"/>
      <c r="AI44" s="157"/>
      <c r="AJ44" s="65" t="s">
        <v>247</v>
      </c>
      <c r="AK44" s="65"/>
      <c r="AL44" s="65"/>
      <c r="AM44" s="65"/>
      <c r="AN44" s="65"/>
      <c r="AO44" s="65"/>
      <c r="AP44" s="157"/>
      <c r="AQ44" s="65" t="s">
        <v>248</v>
      </c>
      <c r="AR44" s="65"/>
      <c r="AS44" s="65"/>
      <c r="AT44" s="65"/>
      <c r="AU44" s="65"/>
      <c r="AV44" s="65"/>
      <c r="AW44" s="157"/>
      <c r="AX44" s="65" t="s">
        <v>249</v>
      </c>
      <c r="AY44" s="65"/>
      <c r="AZ44" s="65"/>
      <c r="BA44" s="65"/>
      <c r="BB44" s="65"/>
      <c r="BC44" s="65"/>
      <c r="BD44" s="157"/>
      <c r="BE44" s="65" t="s">
        <v>250</v>
      </c>
      <c r="BF44" s="65"/>
      <c r="BG44" s="65"/>
      <c r="BH44" s="65"/>
      <c r="BI44" s="65"/>
      <c r="BJ44" s="65"/>
    </row>
    <row r="45" spans="1:68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>
      <c r="A46" s="159" t="s">
        <v>23</v>
      </c>
      <c r="B46" s="159">
        <v>6</v>
      </c>
      <c r="C46" s="159">
        <v>8</v>
      </c>
      <c r="D46" s="159">
        <v>0</v>
      </c>
      <c r="E46" s="159">
        <v>45</v>
      </c>
      <c r="F46" s="159">
        <v>15.897793</v>
      </c>
      <c r="G46" s="157"/>
      <c r="H46" s="159" t="s">
        <v>24</v>
      </c>
      <c r="I46" s="159">
        <v>10</v>
      </c>
      <c r="J46" s="159">
        <v>12</v>
      </c>
      <c r="K46" s="159">
        <v>0</v>
      </c>
      <c r="L46" s="159">
        <v>35</v>
      </c>
      <c r="M46" s="159">
        <v>9.6159789999999994</v>
      </c>
      <c r="N46" s="157"/>
      <c r="O46" s="159" t="s">
        <v>251</v>
      </c>
      <c r="P46" s="159">
        <v>970</v>
      </c>
      <c r="Q46" s="159">
        <v>800</v>
      </c>
      <c r="R46" s="159">
        <v>480</v>
      </c>
      <c r="S46" s="159">
        <v>10000</v>
      </c>
      <c r="T46" s="159">
        <v>717.62054000000001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8.9805170000000004E-3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2.7790111999999998</v>
      </c>
      <c r="AI46" s="157"/>
      <c r="AJ46" s="159" t="s">
        <v>26</v>
      </c>
      <c r="AK46" s="159">
        <v>225</v>
      </c>
      <c r="AL46" s="159">
        <v>340</v>
      </c>
      <c r="AM46" s="159">
        <v>0</v>
      </c>
      <c r="AN46" s="159">
        <v>2400</v>
      </c>
      <c r="AO46" s="159">
        <v>507.9051</v>
      </c>
      <c r="AP46" s="157"/>
      <c r="AQ46" s="159" t="s">
        <v>27</v>
      </c>
      <c r="AR46" s="159">
        <v>59</v>
      </c>
      <c r="AS46" s="159">
        <v>70</v>
      </c>
      <c r="AT46" s="159">
        <v>0</v>
      </c>
      <c r="AU46" s="159">
        <v>400</v>
      </c>
      <c r="AV46" s="159">
        <v>86.856125000000006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17" sqref="I17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58</v>
      </c>
      <c r="E2" s="63">
        <v>1535.7947999999999</v>
      </c>
      <c r="F2" s="63">
        <v>214.80565999999999</v>
      </c>
      <c r="G2" s="63">
        <v>43.022663000000001</v>
      </c>
      <c r="H2" s="63">
        <v>16.188700000000001</v>
      </c>
      <c r="I2" s="63">
        <v>26.833963000000001</v>
      </c>
      <c r="J2" s="63">
        <v>71.838570000000004</v>
      </c>
      <c r="K2" s="63">
        <v>29.961594000000002</v>
      </c>
      <c r="L2" s="63">
        <v>41.876980000000003</v>
      </c>
      <c r="M2" s="63">
        <v>27.426870000000001</v>
      </c>
      <c r="N2" s="63">
        <v>4.1430939999999996</v>
      </c>
      <c r="O2" s="63">
        <v>17.422695000000001</v>
      </c>
      <c r="P2" s="63">
        <v>846.78204000000005</v>
      </c>
      <c r="Q2" s="63">
        <v>21.736650000000001</v>
      </c>
      <c r="R2" s="63">
        <v>557.50854000000004</v>
      </c>
      <c r="S2" s="63">
        <v>72.357830000000007</v>
      </c>
      <c r="T2" s="63">
        <v>5821.8076000000001</v>
      </c>
      <c r="U2" s="63">
        <v>6.3392819999999999</v>
      </c>
      <c r="V2" s="63">
        <v>13.592573</v>
      </c>
      <c r="W2" s="63">
        <v>248.28143</v>
      </c>
      <c r="X2" s="63">
        <v>94.892240000000001</v>
      </c>
      <c r="Y2" s="63">
        <v>1.9472148</v>
      </c>
      <c r="Z2" s="63">
        <v>1.3992347000000001</v>
      </c>
      <c r="AA2" s="63">
        <v>16.968827999999998</v>
      </c>
      <c r="AB2" s="63">
        <v>1.7148142</v>
      </c>
      <c r="AC2" s="63">
        <v>495.76334000000003</v>
      </c>
      <c r="AD2" s="63">
        <v>9.0172840000000001</v>
      </c>
      <c r="AE2" s="63">
        <v>2.7106645</v>
      </c>
      <c r="AF2" s="63">
        <v>0.76942759999999999</v>
      </c>
      <c r="AG2" s="63">
        <v>474.00734999999997</v>
      </c>
      <c r="AH2" s="63">
        <v>288.7389</v>
      </c>
      <c r="AI2" s="63">
        <v>185.26848000000001</v>
      </c>
      <c r="AJ2" s="63">
        <v>1146.6590000000001</v>
      </c>
      <c r="AK2" s="63">
        <v>4245.4272000000001</v>
      </c>
      <c r="AL2" s="63">
        <v>84.795586</v>
      </c>
      <c r="AM2" s="63">
        <v>3404.6952999999999</v>
      </c>
      <c r="AN2" s="63">
        <v>161.69617</v>
      </c>
      <c r="AO2" s="63">
        <v>15.897793</v>
      </c>
      <c r="AP2" s="63">
        <v>11.343712999999999</v>
      </c>
      <c r="AQ2" s="63">
        <v>4.5540799999999999</v>
      </c>
      <c r="AR2" s="63">
        <v>9.6159789999999994</v>
      </c>
      <c r="AS2" s="63">
        <v>717.62054000000001</v>
      </c>
      <c r="AT2" s="63">
        <v>8.9805170000000004E-3</v>
      </c>
      <c r="AU2" s="63">
        <v>2.7790111999999998</v>
      </c>
      <c r="AV2" s="63">
        <v>507.9051</v>
      </c>
      <c r="AW2" s="63">
        <v>86.856125000000006</v>
      </c>
      <c r="AX2" s="63">
        <v>8.0865740000000005E-2</v>
      </c>
      <c r="AY2" s="63">
        <v>1.6527852000000001</v>
      </c>
      <c r="AZ2" s="63">
        <v>210.10875999999999</v>
      </c>
      <c r="BA2" s="63">
        <v>46.474850000000004</v>
      </c>
      <c r="BB2" s="63">
        <v>14.054107999999999</v>
      </c>
      <c r="BC2" s="63">
        <v>16.249296000000001</v>
      </c>
      <c r="BD2" s="63">
        <v>16.161584999999999</v>
      </c>
      <c r="BE2" s="63">
        <v>2.4401826999999998</v>
      </c>
      <c r="BF2" s="63">
        <v>6.9837746999999997</v>
      </c>
      <c r="BG2" s="63">
        <v>0</v>
      </c>
      <c r="BH2" s="63">
        <v>1.0478512000000001E-2</v>
      </c>
      <c r="BI2" s="63">
        <v>8.9681740000000006E-3</v>
      </c>
      <c r="BJ2" s="63">
        <v>6.2562580000000007E-2</v>
      </c>
      <c r="BK2" s="63">
        <v>0</v>
      </c>
      <c r="BL2" s="63">
        <v>0.20829178000000001</v>
      </c>
      <c r="BM2" s="63">
        <v>2.9935062000000001</v>
      </c>
      <c r="BN2" s="63">
        <v>0.7470156</v>
      </c>
      <c r="BO2" s="63">
        <v>44.258484000000003</v>
      </c>
      <c r="BP2" s="63">
        <v>7.6301912999999999</v>
      </c>
      <c r="BQ2" s="63">
        <v>14.202510999999999</v>
      </c>
      <c r="BR2" s="63">
        <v>49.88494</v>
      </c>
      <c r="BS2" s="63">
        <v>24.275611999999999</v>
      </c>
      <c r="BT2" s="63">
        <v>9.5504549999999995</v>
      </c>
      <c r="BU2" s="63">
        <v>0.20413834</v>
      </c>
      <c r="BV2" s="63">
        <v>6.2268103999999998E-2</v>
      </c>
      <c r="BW2" s="63">
        <v>0.62859259999999995</v>
      </c>
      <c r="BX2" s="63">
        <v>1.4958667999999999</v>
      </c>
      <c r="BY2" s="63">
        <v>9.3296009999999999E-2</v>
      </c>
      <c r="BZ2" s="63">
        <v>2.1520077000000001E-4</v>
      </c>
      <c r="CA2" s="63">
        <v>0.46396607000000001</v>
      </c>
      <c r="CB2" s="63">
        <v>4.5484200000000001E-3</v>
      </c>
      <c r="CC2" s="63">
        <v>0.21696399</v>
      </c>
      <c r="CD2" s="63">
        <v>1.4727068000000001</v>
      </c>
      <c r="CE2" s="63">
        <v>6.9565295999999999E-2</v>
      </c>
      <c r="CF2" s="63">
        <v>0.97154339999999995</v>
      </c>
      <c r="CG2" s="63">
        <v>0</v>
      </c>
      <c r="CH2" s="63">
        <v>8.1467520000000002E-2</v>
      </c>
      <c r="CI2" s="63">
        <v>0</v>
      </c>
      <c r="CJ2" s="63">
        <v>3.1969789999999998</v>
      </c>
      <c r="CK2" s="63">
        <v>1.4783176E-2</v>
      </c>
      <c r="CL2" s="63">
        <v>1.6441448000000001</v>
      </c>
      <c r="CM2" s="63">
        <v>2.5085597000000002</v>
      </c>
      <c r="CN2" s="63">
        <v>2327.3679999999999</v>
      </c>
      <c r="CO2" s="63">
        <v>4032.9564999999998</v>
      </c>
      <c r="CP2" s="63">
        <v>3148.2231000000002</v>
      </c>
      <c r="CQ2" s="63">
        <v>925.00915999999995</v>
      </c>
      <c r="CR2" s="63">
        <v>528.06989999999996</v>
      </c>
      <c r="CS2" s="63">
        <v>241.47677999999999</v>
      </c>
      <c r="CT2" s="63">
        <v>2358.4960000000001</v>
      </c>
      <c r="CU2" s="63">
        <v>1624.326</v>
      </c>
      <c r="CV2" s="63">
        <v>668.49530000000004</v>
      </c>
      <c r="CW2" s="63">
        <v>1955.9825000000001</v>
      </c>
      <c r="CX2" s="63">
        <v>582.04660000000001</v>
      </c>
      <c r="CY2" s="63">
        <v>2662.8813</v>
      </c>
      <c r="CZ2" s="63">
        <v>1842.7956999999999</v>
      </c>
      <c r="DA2" s="63">
        <v>3712.6887000000002</v>
      </c>
      <c r="DB2" s="63">
        <v>3108.0985999999998</v>
      </c>
      <c r="DC2" s="63">
        <v>5664.3</v>
      </c>
      <c r="DD2" s="63">
        <v>9535.9779999999992</v>
      </c>
      <c r="DE2" s="63">
        <v>2296.9740000000002</v>
      </c>
      <c r="DF2" s="63">
        <v>3136.6145000000001</v>
      </c>
      <c r="DG2" s="63">
        <v>2215.1642999999999</v>
      </c>
      <c r="DH2" s="63">
        <v>120.42118000000001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46.474850000000004</v>
      </c>
      <c r="B6">
        <f>BB2</f>
        <v>14.054107999999999</v>
      </c>
      <c r="C6">
        <f>BC2</f>
        <v>16.249296000000001</v>
      </c>
      <c r="D6">
        <f>BD2</f>
        <v>16.161584999999999</v>
      </c>
    </row>
    <row r="7" spans="1:113">
      <c r="B7">
        <f>ROUND(B6/MAX($B$6,$C$6,$D$6),1)</f>
        <v>0.9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H17" sqref="H17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22763</v>
      </c>
      <c r="C2" s="56">
        <f ca="1">YEAR(TODAY())-YEAR(B2)+IF(TODAY()&gt;=DATE(YEAR(TODAY()),MONTH(B2),DAY(B2)),0,-1)</f>
        <v>58</v>
      </c>
      <c r="E2" s="52">
        <v>155.9</v>
      </c>
      <c r="F2" s="53" t="s">
        <v>39</v>
      </c>
      <c r="G2" s="52">
        <v>56</v>
      </c>
      <c r="H2" s="51" t="s">
        <v>41</v>
      </c>
      <c r="I2" s="70">
        <f>ROUND(G3/E3^2,1)</f>
        <v>23</v>
      </c>
    </row>
    <row r="3" spans="1:9">
      <c r="E3" s="51">
        <f>E2/100</f>
        <v>1.5590000000000002</v>
      </c>
      <c r="F3" s="51" t="s">
        <v>40</v>
      </c>
      <c r="G3" s="51">
        <f>G2</f>
        <v>56</v>
      </c>
      <c r="H3" s="51" t="s">
        <v>41</v>
      </c>
      <c r="I3" s="70"/>
    </row>
    <row r="4" spans="1:9">
      <c r="A4" t="s">
        <v>273</v>
      </c>
    </row>
    <row r="5" spans="1:9">
      <c r="B5" s="60">
        <v>44043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김순례, ID : H1900325)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15:12:09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44043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58</v>
      </c>
      <c r="G12" s="92"/>
      <c r="H12" s="92"/>
      <c r="I12" s="92"/>
      <c r="K12" s="121">
        <f>'개인정보 및 신체계측 입력'!E2</f>
        <v>155.9</v>
      </c>
      <c r="L12" s="122"/>
      <c r="M12" s="115">
        <f>'개인정보 및 신체계측 입력'!G2</f>
        <v>56</v>
      </c>
      <c r="N12" s="116"/>
      <c r="O12" s="111" t="s">
        <v>271</v>
      </c>
      <c r="P12" s="105"/>
      <c r="Q12" s="88">
        <f>'개인정보 및 신체계측 입력'!I2</f>
        <v>23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김순례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65.158000000000001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13.05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21.791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14.7</v>
      </c>
      <c r="L72" s="36" t="s">
        <v>53</v>
      </c>
      <c r="M72" s="36">
        <f>ROUND('DRIs DATA'!K8,1)</f>
        <v>7.6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74.33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113.27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94.89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114.32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59.25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283.02999999999997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158.97999999999999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2020-12-09T02:41:25Z</dcterms:modified>
</cp:coreProperties>
</file>