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<sst xmlns="http://schemas.openxmlformats.org/spreadsheetml/2006/main" count="692" uniqueCount="283">
  <si>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</si>
  <si>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</si>
  <si>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</si>
  <si>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</si>
  <si>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</si>
  <si>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</si>
  <si>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</si>
  <si>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</si>
  <si>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</si>
  <si>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</si>
  <si>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</si>
  <si>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</si>
  <si>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</si>
  <si>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</si>
  <si>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</si>
  <si>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</si>
  <si>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</si>
  <si>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</si>
  <si>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</si>
  <si>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</si>
  <si>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</si>
  <si>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</si>
  <si>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</si>
  <si>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</si>
  <si>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</si>
  <si>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</si>
  <si>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</si>
  <si>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</si>
  <si>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</si>
  <si>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</si>
  <si>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</si>
  <si>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</si>
  <si>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</si>
  <si>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</si>
  <si>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</si>
  <si>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</si>
  <si>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</si>
  <si>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</si>
  <si>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</si>
  <si>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</si>
  <si>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</si>
  <si>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</si>
  <si>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</si>
  <si>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</si>
  <si>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</si>
  <si>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</si>
  <si>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</si>
  <si>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</si>
  <si>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</si>
  <si>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</si>
  <si>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</si>
  <si>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</si>
  <si>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</si>
  <si>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</si>
  <si>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</si>
  <si>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</si>
  <si>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</si>
  <si>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</si>
  <si>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</si>
  <si>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</si>
  <si>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</si>
  <si>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</si>
  <si>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</si>
  <si>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</si>
  <si>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</si>
  <si>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</si>
  <si>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</si>
  <si>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</si>
  <si>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</si>
  <si>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</si>
  <si>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</si>
  <si>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</si>
  <si>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</si>
  <si>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</si>
  <si>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</si>
  <si>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</si>
  <si>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</si>
  <si>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</si>
  <si>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</si>
  <si>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</si>
  <si>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</si>
  <si>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</si>
  <si>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</si>
  <si>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</si>
  <si>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</si>
  <si>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</si>
  <si>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</si>
  <si>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</si>
  <si>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</si>
  <si>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</si>
  <si>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</si>
  <si>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</si>
  <si>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</si>
  <si>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</si>
  <si>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</si>
  <si>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</si>
  <si>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</si>
  <si>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</si>
  <si>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</si>
  <si>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</si>
  <si>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</si>
  <si>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</si>
  <si>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</si>
  <si>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</si>
  <si>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</si>
  <si>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</si>
  <si>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</si>
  <si>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</si>
  <si>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</si>
  <si>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</si>
  <si>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</si>
  <si>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</si>
  <si>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</si>
  <si>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</si>
  <si>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</si>
  <si>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</si>
  <si>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</si>
  <si>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</si>
  <si>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</si>
  <si>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</si>
  <si>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</si>
  <si>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</si>
  <si>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</si>
  <si>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</si>
  <si>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</si>
  <si>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</si>
  <si>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</si>
  <si>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</si>
  <si>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</si>
  <si>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</si>
  <si>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</si>
  <si>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</si>
  <si>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</si>
  <si>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</si>
  <si>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</si>
  <si>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</si>
  <si>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</si>
  <si>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</si>
  <si>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</si>
  <si>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</si>
  <si>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</si>
  <si>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</si>
  <si>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</si>
  <si>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</si>
  <si>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</si>
  <si>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</si>
  <si>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</si>
  <si>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</si>
  <si>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</si>
  <si>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</si>
  <si>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</si>
  <si>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</si>
  <si>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</si>
  <si>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</si>
  <si>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</si>
  <si>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</si>
  <si>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</si>
  <si>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</si>
  <si>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</si>
  <si>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</si>
  <si>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</si>
  <si>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</si>
  <si>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</si>
  <si>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</si>
  <si>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</si>
  <si>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</si>
  <si>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</si>
  <si>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</si>
  <si>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</si>
  <si>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</si>
  <si>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</si>
  <si>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</si>
  <si>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</si>
  <si>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</si>
  <si>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</si>
  <si>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</si>
  <si>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</si>
  <si>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</si>
  <si>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</si>
  <si>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</si>
  <si>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</si>
  <si>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</si>
  <si>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</si>
  <si>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</si>
  <si>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</si>
  <si>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</si>
  <si>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</si>
  <si>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</si>
  <si>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</si>
  <si>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</si>
  <si>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</si>
  <si>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</si>
  <si>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</si>
  <si>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</si>
  <si>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</si>
  <si>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</si>
  <si>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</si>
  <si>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</si>
  <si>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</si>
  <si>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</si>
  <si>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</si>
  <si>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</si>
  <si>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</si>
  <si>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</si>
  <si>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</si>
  <si>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</si>
  <si>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</si>
  <si>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</si>
  <si>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</si>
  <si>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</si>
  <si>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</si>
  <si>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</si>
  <si>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</si>
  <si>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</si>
  <si>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</si>
  <si>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</si>
  <si>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</si>
  <si>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</si>
  <si>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</si>
  <si>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</si>
  <si>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</si>
  <si>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</si>
  <si>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</si>
  <si>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</si>
  <si>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</si>
  <si>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</si>
  <si>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</si>
  <si>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</si>
  <si>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</si>
  <si>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</si>
  <si>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</si>
  <si>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</si>
  <si>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</si>
  <si>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</si>
  <si>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</si>
  <si>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</si>
  <si>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</si>
  <si>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</si>
  <si>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</si>
  <si>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</si>
  <si>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</si>
  <si>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</si>
  <si>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</si>
  <si>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</si>
  <si>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</si>
  <si>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</si>
  <si>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</si>
  <si>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</si>
  <si>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</si>
  <si>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</si>
  <si>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</si>
  <si>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</si>
  <si>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</si>
  <si>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</si>
  <si>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</si>
  <si>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</si>
  <si>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</si>
  <si>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</si>
  <si>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</si>
  <si>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</si>
  <si>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</si>
  <si>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</si>
  <si>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</si>
  <si>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</si>
  <si>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</si>
  <si>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</si>
  <si>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</si>
  <si>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</si>
  <si>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</si>
  <si>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</si>
  <si>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</si>
  <si>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</si>
  <si>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</si>
  <si>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</si>
  <si>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</si>
  <si>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</si>
  <si>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</si>
  <si>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</si>
  <si>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</si>
  <si>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이명숙, ID : H1900326)</t>
  </si>
  <si>
    <t>2020년 12월 04일 15:14:12</t>
  </si>
  <si>
    <t>H1900326</t>
  </si>
  <si>
    <t>이명숙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</si>
</sst>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62.589157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6552"/>
        <c:axId val="260840864"/>
      </c:barChart>
      <c:catAx>
        <c:axId val="26083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0864"/>
        <c:crosses val="autoZero"/>
        <c:auto val="1"/>
        <c:lblAlgn val="ctr"/>
        <c:lblOffset val="100"/>
        <c:noMultiLvlLbl val="0"/>
      </c:catAx>
      <c:valAx>
        <c:axId val="26084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6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1.7096597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5000"/>
        <c:axId val="184838136"/>
      </c:barChart>
      <c:catAx>
        <c:axId val="1848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8136"/>
        <c:crosses val="autoZero"/>
        <c:auto val="1"/>
        <c:lblAlgn val="ctr"/>
        <c:lblOffset val="100"/>
        <c:noMultiLvlLbl val="0"/>
      </c:catAx>
      <c:valAx>
        <c:axId val="184838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2.9385756999999999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7352"/>
        <c:axId val="184835392"/>
      </c:barChart>
      <c:catAx>
        <c:axId val="18483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5392"/>
        <c:crosses val="autoZero"/>
        <c:auto val="1"/>
        <c:lblAlgn val="ctr"/>
        <c:lblOffset val="100"/>
        <c:noMultiLvlLbl val="0"/>
      </c:catAx>
      <c:valAx>
        <c:axId val="184835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1045.6776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6960"/>
        <c:axId val="184824416"/>
      </c:barChart>
      <c:catAx>
        <c:axId val="18483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4416"/>
        <c:crosses val="autoZero"/>
        <c:auto val="1"/>
        <c:lblAlgn val="ctr"/>
        <c:lblOffset val="100"/>
        <c:noMultiLvlLbl val="0"/>
      </c:catAx>
      <c:valAx>
        <c:axId val="184824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3202.7046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240"/>
        <c:axId val="184830296"/>
      </c:barChart>
      <c:catAx>
        <c:axId val="1848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0296"/>
        <c:crosses val="autoZero"/>
        <c:auto val="1"/>
        <c:lblAlgn val="ctr"/>
        <c:lblOffset val="100"/>
        <c:noMultiLvlLbl val="0"/>
      </c:catAx>
      <c:valAx>
        <c:axId val="1848302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122.85148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5984"/>
        <c:axId val="184824808"/>
      </c:barChart>
      <c:catAx>
        <c:axId val="18482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4808"/>
        <c:crosses val="autoZero"/>
        <c:auto val="1"/>
        <c:lblAlgn val="ctr"/>
        <c:lblOffset val="100"/>
        <c:noMultiLvlLbl val="0"/>
      </c:catAx>
      <c:valAx>
        <c:axId val="18482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155.90878000000001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256"/>
        <c:axId val="184832648"/>
      </c:barChart>
      <c:catAx>
        <c:axId val="18483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2648"/>
        <c:crosses val="autoZero"/>
        <c:auto val="1"/>
        <c:lblAlgn val="ctr"/>
        <c:lblOffset val="100"/>
        <c:noMultiLvlLbl val="0"/>
      </c:catAx>
      <c:valAx>
        <c:axId val="18483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11.242944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5200"/>
        <c:axId val="184822456"/>
      </c:barChart>
      <c:catAx>
        <c:axId val="18482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2456"/>
        <c:crosses val="autoZero"/>
        <c:auto val="1"/>
        <c:lblAlgn val="ctr"/>
        <c:lblOffset val="100"/>
        <c:noMultiLvlLbl val="0"/>
      </c:catAx>
      <c:valAx>
        <c:axId val="184822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947.16394000000003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3824"/>
        <c:axId val="184834216"/>
      </c:barChart>
      <c:catAx>
        <c:axId val="18483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4216"/>
        <c:crosses val="autoZero"/>
        <c:auto val="1"/>
        <c:lblAlgn val="ctr"/>
        <c:lblOffset val="100"/>
        <c:noMultiLvlLbl val="0"/>
      </c:catAx>
      <c:valAx>
        <c:axId val="1848342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6.5455979999999997E-2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632"/>
        <c:axId val="179847312"/>
      </c:barChart>
      <c:catAx>
        <c:axId val="18482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7312"/>
        <c:crosses val="autoZero"/>
        <c:auto val="1"/>
        <c:lblAlgn val="ctr"/>
        <c:lblOffset val="100"/>
        <c:noMultiLvlLbl val="0"/>
      </c:catAx>
      <c:valAx>
        <c:axId val="17984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2.9123610000000002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2800"/>
        <c:axId val="179850448"/>
      </c:barChart>
      <c:catAx>
        <c:axId val="1798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0448"/>
        <c:crosses val="autoZero"/>
        <c:auto val="1"/>
        <c:lblAlgn val="ctr"/>
        <c:lblOffset val="100"/>
        <c:noMultiLvlLbl val="0"/>
      </c:catAx>
      <c:valAx>
        <c:axId val="179850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27.844470999999999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3416"/>
        <c:axId val="260834200"/>
      </c:barChart>
      <c:catAx>
        <c:axId val="260833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4200"/>
        <c:crosses val="autoZero"/>
        <c:auto val="1"/>
        <c:lblAlgn val="ctr"/>
        <c:lblOffset val="100"/>
        <c:noMultiLvlLbl val="0"/>
      </c:catAx>
      <c:valAx>
        <c:axId val="260834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196.57529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8096"/>
        <c:axId val="179854760"/>
      </c:barChart>
      <c:catAx>
        <c:axId val="17984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4760"/>
        <c:crosses val="autoZero"/>
        <c:auto val="1"/>
        <c:lblAlgn val="ctr"/>
        <c:lblOffset val="100"/>
        <c:noMultiLvlLbl val="0"/>
      </c:catAx>
      <c:valAx>
        <c:axId val="17985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50.938884999999999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0056"/>
        <c:axId val="179851232"/>
      </c:barChart>
      <c:catAx>
        <c:axId val="17985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1232"/>
        <c:crosses val="autoZero"/>
        <c:auto val="1"/>
        <c:lblAlgn val="ctr"/>
        <c:lblOffset val="100"/>
        <c:noMultiLvlLbl val="0"/>
      </c:catAx>
      <c:valAx>
        <c:axId val="17985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10.885</c:v>
                </c:pt>
                <c:pt idx="1">
                  <c:v>18.097000000000001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852016"/>
        <c:axId val="179852408"/>
      </c:barChart>
      <c:catAx>
        <c:axId val="17985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2408"/>
        <c:crosses val="autoZero"/>
        <c:auto val="1"/>
        <c:lblAlgn val="ctr"/>
        <c:lblOffset val="100"/>
        <c:noMultiLvlLbl val="0"/>
      </c:catAx>
      <c:valAx>
        <c:axId val="179852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11.397975000000001</c:v>
                </c:pt>
                <c:pt idx="1">
                  <c:v>12.933577</c:v>
                </c:pt>
                <c:pt idx="2">
                  <c:v>22.10924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689.89635999999996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3976"/>
        <c:axId val="179847704"/>
      </c:barChart>
      <c:catAx>
        <c:axId val="17985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7704"/>
        <c:crosses val="autoZero"/>
        <c:auto val="1"/>
        <c:lblAlgn val="ctr"/>
        <c:lblOffset val="100"/>
        <c:noMultiLvlLbl val="0"/>
      </c:catAx>
      <c:valAx>
        <c:axId val="179847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19.202266999999999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88864"/>
        <c:axId val="213189256"/>
      </c:barChart>
      <c:catAx>
        <c:axId val="21318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9256"/>
        <c:crosses val="autoZero"/>
        <c:auto val="1"/>
        <c:lblAlgn val="ctr"/>
        <c:lblOffset val="100"/>
        <c:noMultiLvlLbl val="0"/>
      </c:catAx>
      <c:valAx>
        <c:axId val="21318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8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61.384999999999998</c:v>
                </c:pt>
                <c:pt idx="1">
                  <c:v>15.804</c:v>
                </c:pt>
                <c:pt idx="2">
                  <c:v>22.811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3186904"/>
        <c:axId val="213190040"/>
      </c:barChart>
      <c:catAx>
        <c:axId val="213186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90040"/>
        <c:crosses val="autoZero"/>
        <c:auto val="1"/>
        <c:lblAlgn val="ctr"/>
        <c:lblOffset val="100"/>
        <c:noMultiLvlLbl val="0"/>
      </c:catAx>
      <c:valAx>
        <c:axId val="213190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86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1300.0314000000001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87296"/>
        <c:axId val="518378712"/>
      </c:barChart>
      <c:catAx>
        <c:axId val="21318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78712"/>
        <c:crosses val="autoZero"/>
        <c:auto val="1"/>
        <c:lblAlgn val="ctr"/>
        <c:lblOffset val="100"/>
        <c:noMultiLvlLbl val="0"/>
      </c:catAx>
      <c:valAx>
        <c:axId val="518378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8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153.96510000000001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80280"/>
        <c:axId val="518379104"/>
      </c:barChart>
      <c:catAx>
        <c:axId val="51838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79104"/>
        <c:crosses val="autoZero"/>
        <c:auto val="1"/>
        <c:lblAlgn val="ctr"/>
        <c:lblOffset val="100"/>
        <c:noMultiLvlLbl val="0"/>
      </c:catAx>
      <c:valAx>
        <c:axId val="518379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8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538.76464999999996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80672"/>
        <c:axId val="518381456"/>
      </c:barChart>
      <c:catAx>
        <c:axId val="51838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81456"/>
        <c:crosses val="autoZero"/>
        <c:auto val="1"/>
        <c:lblAlgn val="ctr"/>
        <c:lblOffset val="100"/>
        <c:noMultiLvlLbl val="0"/>
      </c:catAx>
      <c:valAx>
        <c:axId val="518381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8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2.4260974000000002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592"/>
        <c:axId val="260834984"/>
      </c:barChart>
      <c:catAx>
        <c:axId val="26083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4984"/>
        <c:crosses val="autoZero"/>
        <c:auto val="1"/>
        <c:lblAlgn val="ctr"/>
        <c:lblOffset val="100"/>
        <c:noMultiLvlLbl val="0"/>
      </c:catAx>
      <c:valAx>
        <c:axId val="26083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5610.7830000000004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01344"/>
        <c:axId val="517407616"/>
      </c:barChart>
      <c:catAx>
        <c:axId val="5174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7616"/>
        <c:crosses val="autoZero"/>
        <c:auto val="1"/>
        <c:lblAlgn val="ctr"/>
        <c:lblOffset val="100"/>
        <c:noMultiLvlLbl val="0"/>
      </c:catAx>
      <c:valAx>
        <c:axId val="517407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16.411771999999999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763096"/>
        <c:axId val="185765056"/>
      </c:barChart>
      <c:catAx>
        <c:axId val="18576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765056"/>
        <c:crosses val="autoZero"/>
        <c:auto val="1"/>
        <c:lblAlgn val="ctr"/>
        <c:lblOffset val="100"/>
        <c:noMultiLvlLbl val="0"/>
      </c:catAx>
      <c:valAx>
        <c:axId val="18576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76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1.5795402999999999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619152"/>
        <c:axId val="212617976"/>
      </c:barChart>
      <c:catAx>
        <c:axId val="21261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617976"/>
        <c:crosses val="autoZero"/>
        <c:auto val="1"/>
        <c:lblAlgn val="ctr"/>
        <c:lblOffset val="100"/>
        <c:noMultiLvlLbl val="0"/>
      </c:catAx>
      <c:valAx>
        <c:axId val="212617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61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349.33080000000001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5376"/>
        <c:axId val="260835768"/>
      </c:barChart>
      <c:catAx>
        <c:axId val="26083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5768"/>
        <c:crosses val="autoZero"/>
        <c:auto val="1"/>
        <c:lblAlgn val="ctr"/>
        <c:lblOffset val="100"/>
        <c:noMultiLvlLbl val="0"/>
      </c:catAx>
      <c:valAx>
        <c:axId val="260835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1.1666569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9688"/>
        <c:axId val="260836160"/>
      </c:barChart>
      <c:catAx>
        <c:axId val="26083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6160"/>
        <c:crosses val="autoZero"/>
        <c:auto val="1"/>
        <c:lblAlgn val="ctr"/>
        <c:lblOffset val="100"/>
        <c:noMultiLvlLbl val="0"/>
      </c:catAx>
      <c:valAx>
        <c:axId val="260836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14.552348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1064"/>
        <c:axId val="260829888"/>
      </c:barChart>
      <c:catAx>
        <c:axId val="260831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29888"/>
        <c:crosses val="autoZero"/>
        <c:auto val="1"/>
        <c:lblAlgn val="ctr"/>
        <c:lblOffset val="100"/>
        <c:noMultiLvlLbl val="0"/>
      </c:catAx>
      <c:valAx>
        <c:axId val="26082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1.5795402999999999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336"/>
        <c:axId val="260831456"/>
      </c:barChart>
      <c:catAx>
        <c:axId val="26083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456"/>
        <c:crosses val="autoZero"/>
        <c:auto val="1"/>
        <c:lblAlgn val="ctr"/>
        <c:lblOffset val="100"/>
        <c:noMultiLvlLbl val="0"/>
      </c:catAx>
      <c:valAx>
        <c:axId val="260831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582.97789999999998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1256"/>
        <c:axId val="260830280"/>
      </c:barChart>
      <c:catAx>
        <c:axId val="26084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0280"/>
        <c:crosses val="autoZero"/>
        <c:auto val="1"/>
        <c:lblAlgn val="ctr"/>
        <c:lblOffset val="100"/>
        <c:noMultiLvlLbl val="0"/>
      </c:catAx>
      <c:valAx>
        <c:axId val="26083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7.8385290000000003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2240"/>
        <c:axId val="184837744"/>
      </c:barChart>
      <c:catAx>
        <c:axId val="26083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7744"/>
        <c:crosses val="autoZero"/>
        <c:auto val="1"/>
        <c:lblAlgn val="ctr"/>
        <c:lblOffset val="100"/>
        <c:noMultiLvlLbl val="0"/>
      </c:catAx>
      <c:valAx>
        <c:axId val="18483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이명숙, ID : H1900326)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04일 15:14:12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1300.0314000000001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62.589157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27.844470999999999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61.384999999999998</v>
      </c>
      <c r="G8" s="59">
        <f>'DRIs DATA 입력'!G8</f>
        <v>15.804</v>
      </c>
      <c r="H8" s="59">
        <f>'DRIs DATA 입력'!H8</f>
        <v>22.811</v>
      </c>
      <c r="I8" s="46"/>
      <c r="J8" s="59" t="s">
        <v>216</v>
      </c>
      <c r="K8" s="59">
        <f>'DRIs DATA 입력'!K8</f>
        <v>10.885</v>
      </c>
      <c r="L8" s="59">
        <f>'DRIs DATA 입력'!L8</f>
        <v>18.097000000000001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689.89635999999996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19.202266999999999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2.4260974000000002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349.33080000000001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153.96510000000001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1.4296021000000001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1.1666569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14.552348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1.5795402999999999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582.97789999999998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7.8385290000000003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1.7096597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2.9385756999999999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538.76464999999996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1045.6776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5610.7830000000004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3202.7046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122.85148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155.90878000000001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16.411771999999999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11.242944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947.16394000000003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6.5455979999999997E-2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2.9123610000000002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196.57529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50.938884999999999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158" t="s">
        <v>276</v>
      </c>
      <c r="B1" s="157" t="s">
        <v>279</v>
      </c>
      <c r="C1" s="157"/>
      <c r="D1" s="157"/>
      <c r="E1" s="157"/>
      <c r="F1" s="157"/>
      <c r="G1" s="158" t="s">
        <v>277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7"/>
    </row>
    <row r="4" spans="1:27">
      <c r="A4" s="65" t="s">
        <v>56</v>
      </c>
      <c r="B4" s="65"/>
      <c r="C4" s="65"/>
      <c r="D4" s="157"/>
      <c r="E4" s="67" t="s">
        <v>198</v>
      </c>
      <c r="F4" s="68"/>
      <c r="G4" s="68"/>
      <c r="H4" s="69"/>
      <c r="I4" s="157"/>
      <c r="J4" s="67" t="s">
        <v>199</v>
      </c>
      <c r="K4" s="68"/>
      <c r="L4" s="69"/>
      <c r="M4" s="157"/>
      <c r="N4" s="65" t="s">
        <v>200</v>
      </c>
      <c r="O4" s="65"/>
      <c r="P4" s="65"/>
      <c r="Q4" s="65"/>
      <c r="R4" s="65"/>
      <c r="S4" s="65"/>
      <c r="T4" s="157"/>
      <c r="U4" s="65" t="s">
        <v>201</v>
      </c>
      <c r="V4" s="65"/>
      <c r="W4" s="65"/>
      <c r="X4" s="65"/>
      <c r="Y4" s="65"/>
      <c r="Z4" s="65"/>
      <c r="AA4" s="157"/>
    </row>
    <row r="5" spans="1:27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>
      <c r="A6" s="159" t="s">
        <v>56</v>
      </c>
      <c r="B6" s="159">
        <v>2140</v>
      </c>
      <c r="C6" s="159">
        <v>1300.0314000000001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60</v>
      </c>
      <c r="P6" s="159">
        <v>75</v>
      </c>
      <c r="Q6" s="159">
        <v>0</v>
      </c>
      <c r="R6" s="159">
        <v>0</v>
      </c>
      <c r="S6" s="159">
        <v>62.589157</v>
      </c>
      <c r="T6" s="157"/>
      <c r="U6" s="159" t="s">
        <v>214</v>
      </c>
      <c r="V6" s="159">
        <v>0</v>
      </c>
      <c r="W6" s="159">
        <v>5</v>
      </c>
      <c r="X6" s="159">
        <v>20</v>
      </c>
      <c r="Y6" s="159">
        <v>0</v>
      </c>
      <c r="Z6" s="159">
        <v>27.844470999999999</v>
      </c>
      <c r="AA6" s="157"/>
    </row>
    <row r="7" spans="1:27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>
      <c r="A8" s="157"/>
      <c r="B8" s="157"/>
      <c r="C8" s="157"/>
      <c r="D8" s="157"/>
      <c r="E8" s="159" t="s">
        <v>216</v>
      </c>
      <c r="F8" s="159">
        <v>61.384999999999998</v>
      </c>
      <c r="G8" s="159">
        <v>15.804</v>
      </c>
      <c r="H8" s="159">
        <v>22.811</v>
      </c>
      <c r="I8" s="157"/>
      <c r="J8" s="159" t="s">
        <v>216</v>
      </c>
      <c r="K8" s="159">
        <v>10.885</v>
      </c>
      <c r="L8" s="159">
        <v>18.097000000000001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>
      <c r="A14" s="65" t="s">
        <v>218</v>
      </c>
      <c r="B14" s="65"/>
      <c r="C14" s="65"/>
      <c r="D14" s="65"/>
      <c r="E14" s="65"/>
      <c r="F14" s="65"/>
      <c r="G14" s="157"/>
      <c r="H14" s="65" t="s">
        <v>219</v>
      </c>
      <c r="I14" s="65"/>
      <c r="J14" s="65"/>
      <c r="K14" s="65"/>
      <c r="L14" s="65"/>
      <c r="M14" s="65"/>
      <c r="N14" s="157"/>
      <c r="O14" s="65" t="s">
        <v>220</v>
      </c>
      <c r="P14" s="65"/>
      <c r="Q14" s="65"/>
      <c r="R14" s="65"/>
      <c r="S14" s="65"/>
      <c r="T14" s="65"/>
      <c r="U14" s="157"/>
      <c r="V14" s="65" t="s">
        <v>221</v>
      </c>
      <c r="W14" s="65"/>
      <c r="X14" s="65"/>
      <c r="Y14" s="65"/>
      <c r="Z14" s="65"/>
      <c r="AA14" s="65"/>
    </row>
    <row r="15" spans="1:27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>
      <c r="A16" s="159" t="s">
        <v>222</v>
      </c>
      <c r="B16" s="159">
        <v>780</v>
      </c>
      <c r="C16" s="159">
        <v>1090</v>
      </c>
      <c r="D16" s="159">
        <v>0</v>
      </c>
      <c r="E16" s="159">
        <v>3000</v>
      </c>
      <c r="F16" s="159">
        <v>689.89635999999996</v>
      </c>
      <c r="G16" s="157"/>
      <c r="H16" s="159" t="s">
        <v>3</v>
      </c>
      <c r="I16" s="159">
        <v>0</v>
      </c>
      <c r="J16" s="159">
        <v>0</v>
      </c>
      <c r="K16" s="159">
        <v>15</v>
      </c>
      <c r="L16" s="159">
        <v>540</v>
      </c>
      <c r="M16" s="159">
        <v>19.202266999999999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2.4260974000000002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349.33080000000001</v>
      </c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7"/>
      <c r="H24" s="65" t="s">
        <v>225</v>
      </c>
      <c r="I24" s="65"/>
      <c r="J24" s="65"/>
      <c r="K24" s="65"/>
      <c r="L24" s="65"/>
      <c r="M24" s="65"/>
      <c r="N24" s="157"/>
      <c r="O24" s="65" t="s">
        <v>226</v>
      </c>
      <c r="P24" s="65"/>
      <c r="Q24" s="65"/>
      <c r="R24" s="65"/>
      <c r="S24" s="65"/>
      <c r="T24" s="65"/>
      <c r="U24" s="157"/>
      <c r="V24" s="65" t="s">
        <v>227</v>
      </c>
      <c r="W24" s="65"/>
      <c r="X24" s="65"/>
      <c r="Y24" s="65"/>
      <c r="Z24" s="65"/>
      <c r="AA24" s="65"/>
      <c r="AB24" s="157"/>
      <c r="AC24" s="65" t="s">
        <v>228</v>
      </c>
      <c r="AD24" s="65"/>
      <c r="AE24" s="65"/>
      <c r="AF24" s="65"/>
      <c r="AG24" s="65"/>
      <c r="AH24" s="65"/>
      <c r="AI24" s="157"/>
      <c r="AJ24" s="65" t="s">
        <v>229</v>
      </c>
      <c r="AK24" s="65"/>
      <c r="AL24" s="65"/>
      <c r="AM24" s="65"/>
      <c r="AN24" s="65"/>
      <c r="AO24" s="65"/>
      <c r="AP24" s="157"/>
      <c r="AQ24" s="65" t="s">
        <v>230</v>
      </c>
      <c r="AR24" s="65"/>
      <c r="AS24" s="65"/>
      <c r="AT24" s="65"/>
      <c r="AU24" s="65"/>
      <c r="AV24" s="65"/>
      <c r="AW24" s="157"/>
      <c r="AX24" s="65" t="s">
        <v>231</v>
      </c>
      <c r="AY24" s="65"/>
      <c r="AZ24" s="65"/>
      <c r="BA24" s="65"/>
      <c r="BB24" s="65"/>
      <c r="BC24" s="65"/>
      <c r="BD24" s="157"/>
      <c r="BE24" s="65" t="s">
        <v>232</v>
      </c>
      <c r="BF24" s="65"/>
      <c r="BG24" s="65"/>
      <c r="BH24" s="65"/>
      <c r="BI24" s="65"/>
      <c r="BJ24" s="65"/>
    </row>
    <row r="25" spans="1:62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>
      <c r="A26" s="159" t="s">
        <v>8</v>
      </c>
      <c r="B26" s="159">
        <v>110</v>
      </c>
      <c r="C26" s="159">
        <v>140</v>
      </c>
      <c r="D26" s="159">
        <v>0</v>
      </c>
      <c r="E26" s="159">
        <v>2000</v>
      </c>
      <c r="F26" s="159">
        <v>153.96510000000001</v>
      </c>
      <c r="G26" s="157"/>
      <c r="H26" s="159" t="s">
        <v>9</v>
      </c>
      <c r="I26" s="159">
        <v>1.2</v>
      </c>
      <c r="J26" s="159">
        <v>1.5</v>
      </c>
      <c r="K26" s="159">
        <v>0</v>
      </c>
      <c r="L26" s="159">
        <v>0</v>
      </c>
      <c r="M26" s="159">
        <v>1.4296021000000001</v>
      </c>
      <c r="N26" s="157"/>
      <c r="O26" s="159" t="s">
        <v>10</v>
      </c>
      <c r="P26" s="159">
        <v>1.4</v>
      </c>
      <c r="Q26" s="159">
        <v>1.7</v>
      </c>
      <c r="R26" s="159">
        <v>0</v>
      </c>
      <c r="S26" s="159">
        <v>0</v>
      </c>
      <c r="T26" s="159">
        <v>1.1666569</v>
      </c>
      <c r="U26" s="157"/>
      <c r="V26" s="159" t="s">
        <v>11</v>
      </c>
      <c r="W26" s="159">
        <v>13</v>
      </c>
      <c r="X26" s="159">
        <v>17</v>
      </c>
      <c r="Y26" s="159">
        <v>0</v>
      </c>
      <c r="Z26" s="159">
        <v>35</v>
      </c>
      <c r="AA26" s="159">
        <v>14.552348</v>
      </c>
      <c r="AB26" s="157"/>
      <c r="AC26" s="159" t="s">
        <v>12</v>
      </c>
      <c r="AD26" s="159">
        <v>1.9</v>
      </c>
      <c r="AE26" s="159">
        <v>2.2000000000000002</v>
      </c>
      <c r="AF26" s="159">
        <v>0</v>
      </c>
      <c r="AG26" s="159">
        <v>100</v>
      </c>
      <c r="AH26" s="159">
        <v>1.5795402999999999</v>
      </c>
      <c r="AI26" s="157"/>
      <c r="AJ26" s="159" t="s">
        <v>233</v>
      </c>
      <c r="AK26" s="159">
        <v>450</v>
      </c>
      <c r="AL26" s="159">
        <v>550</v>
      </c>
      <c r="AM26" s="159">
        <v>0</v>
      </c>
      <c r="AN26" s="159">
        <v>1000</v>
      </c>
      <c r="AO26" s="159">
        <v>582.97789999999998</v>
      </c>
      <c r="AP26" s="157"/>
      <c r="AQ26" s="159" t="s">
        <v>13</v>
      </c>
      <c r="AR26" s="159">
        <v>2.2999999999999998</v>
      </c>
      <c r="AS26" s="159">
        <v>2.8</v>
      </c>
      <c r="AT26" s="159">
        <v>0</v>
      </c>
      <c r="AU26" s="159">
        <v>0</v>
      </c>
      <c r="AV26" s="159">
        <v>7.8385290000000003</v>
      </c>
      <c r="AW26" s="157"/>
      <c r="AX26" s="159" t="s">
        <v>14</v>
      </c>
      <c r="AY26" s="159">
        <v>0</v>
      </c>
      <c r="AZ26" s="159">
        <v>2</v>
      </c>
      <c r="BA26" s="159">
        <v>5</v>
      </c>
      <c r="BB26" s="159">
        <v>0</v>
      </c>
      <c r="BC26" s="159">
        <v>1.7096597</v>
      </c>
      <c r="BD26" s="157"/>
      <c r="BE26" s="159" t="s">
        <v>15</v>
      </c>
      <c r="BF26" s="159">
        <v>0</v>
      </c>
      <c r="BG26" s="159">
        <v>5</v>
      </c>
      <c r="BH26" s="159">
        <v>30</v>
      </c>
      <c r="BI26" s="159">
        <v>0</v>
      </c>
      <c r="BJ26" s="159">
        <v>2.9385756999999999</v>
      </c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7"/>
      <c r="H34" s="65" t="s">
        <v>236</v>
      </c>
      <c r="I34" s="65"/>
      <c r="J34" s="65"/>
      <c r="K34" s="65"/>
      <c r="L34" s="65"/>
      <c r="M34" s="65"/>
      <c r="N34" s="157"/>
      <c r="O34" s="65" t="s">
        <v>237</v>
      </c>
      <c r="P34" s="65"/>
      <c r="Q34" s="65"/>
      <c r="R34" s="65"/>
      <c r="S34" s="65"/>
      <c r="T34" s="65"/>
      <c r="U34" s="157"/>
      <c r="V34" s="65" t="s">
        <v>238</v>
      </c>
      <c r="W34" s="65"/>
      <c r="X34" s="65"/>
      <c r="Y34" s="65"/>
      <c r="Z34" s="65"/>
      <c r="AA34" s="65"/>
      <c r="AB34" s="157"/>
      <c r="AC34" s="65" t="s">
        <v>239</v>
      </c>
      <c r="AD34" s="65"/>
      <c r="AE34" s="65"/>
      <c r="AF34" s="65"/>
      <c r="AG34" s="65"/>
      <c r="AH34" s="65"/>
      <c r="AI34" s="157"/>
      <c r="AJ34" s="65" t="s">
        <v>240</v>
      </c>
      <c r="AK34" s="65"/>
      <c r="AL34" s="65"/>
      <c r="AM34" s="65"/>
      <c r="AN34" s="65"/>
      <c r="AO34" s="65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>
      <c r="A36" s="159" t="s">
        <v>17</v>
      </c>
      <c r="B36" s="159">
        <v>580</v>
      </c>
      <c r="C36" s="159">
        <v>800</v>
      </c>
      <c r="D36" s="159">
        <v>0</v>
      </c>
      <c r="E36" s="159">
        <v>2500</v>
      </c>
      <c r="F36" s="159">
        <v>538.76464999999996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1045.6776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5610.7830000000004</v>
      </c>
      <c r="U36" s="157"/>
      <c r="V36" s="159" t="s">
        <v>20</v>
      </c>
      <c r="W36" s="159">
        <v>0</v>
      </c>
      <c r="X36" s="159">
        <v>0</v>
      </c>
      <c r="Y36" s="159">
        <v>3900</v>
      </c>
      <c r="Z36" s="159">
        <v>0</v>
      </c>
      <c r="AA36" s="159">
        <v>3202.7046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122.85148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155.90878000000001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7"/>
      <c r="H44" s="65" t="s">
        <v>243</v>
      </c>
      <c r="I44" s="65"/>
      <c r="J44" s="65"/>
      <c r="K44" s="65"/>
      <c r="L44" s="65"/>
      <c r="M44" s="65"/>
      <c r="N44" s="157"/>
      <c r="O44" s="65" t="s">
        <v>244</v>
      </c>
      <c r="P44" s="65"/>
      <c r="Q44" s="65"/>
      <c r="R44" s="65"/>
      <c r="S44" s="65"/>
      <c r="T44" s="65"/>
      <c r="U44" s="157"/>
      <c r="V44" s="65" t="s">
        <v>245</v>
      </c>
      <c r="W44" s="65"/>
      <c r="X44" s="65"/>
      <c r="Y44" s="65"/>
      <c r="Z44" s="65"/>
      <c r="AA44" s="65"/>
      <c r="AB44" s="157"/>
      <c r="AC44" s="65" t="s">
        <v>246</v>
      </c>
      <c r="AD44" s="65"/>
      <c r="AE44" s="65"/>
      <c r="AF44" s="65"/>
      <c r="AG44" s="65"/>
      <c r="AH44" s="65"/>
      <c r="AI44" s="157"/>
      <c r="AJ44" s="65" t="s">
        <v>247</v>
      </c>
      <c r="AK44" s="65"/>
      <c r="AL44" s="65"/>
      <c r="AM44" s="65"/>
      <c r="AN44" s="65"/>
      <c r="AO44" s="65"/>
      <c r="AP44" s="157"/>
      <c r="AQ44" s="65" t="s">
        <v>248</v>
      </c>
      <c r="AR44" s="65"/>
      <c r="AS44" s="65"/>
      <c r="AT44" s="65"/>
      <c r="AU44" s="65"/>
      <c r="AV44" s="65"/>
      <c r="AW44" s="157"/>
      <c r="AX44" s="65" t="s">
        <v>249</v>
      </c>
      <c r="AY44" s="65"/>
      <c r="AZ44" s="65"/>
      <c r="BA44" s="65"/>
      <c r="BB44" s="65"/>
      <c r="BC44" s="65"/>
      <c r="BD44" s="157"/>
      <c r="BE44" s="65" t="s">
        <v>250</v>
      </c>
      <c r="BF44" s="65"/>
      <c r="BG44" s="65"/>
      <c r="BH44" s="65"/>
      <c r="BI44" s="65"/>
      <c r="BJ44" s="65"/>
    </row>
    <row r="45" spans="1:68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16.411771999999999</v>
      </c>
      <c r="G46" s="157"/>
      <c r="H46" s="159" t="s">
        <v>24</v>
      </c>
      <c r="I46" s="159">
        <v>10</v>
      </c>
      <c r="J46" s="159">
        <v>12</v>
      </c>
      <c r="K46" s="159">
        <v>0</v>
      </c>
      <c r="L46" s="159">
        <v>35</v>
      </c>
      <c r="M46" s="159">
        <v>11.242944</v>
      </c>
      <c r="N46" s="157"/>
      <c r="O46" s="159" t="s">
        <v>251</v>
      </c>
      <c r="P46" s="159">
        <v>970</v>
      </c>
      <c r="Q46" s="159">
        <v>800</v>
      </c>
      <c r="R46" s="159">
        <v>480</v>
      </c>
      <c r="S46" s="159">
        <v>10000</v>
      </c>
      <c r="T46" s="159">
        <v>947.16394000000003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6.5455979999999997E-2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2.9123610000000002</v>
      </c>
      <c r="AI46" s="157"/>
      <c r="AJ46" s="159" t="s">
        <v>26</v>
      </c>
      <c r="AK46" s="159">
        <v>225</v>
      </c>
      <c r="AL46" s="159">
        <v>340</v>
      </c>
      <c r="AM46" s="159">
        <v>0</v>
      </c>
      <c r="AN46" s="159">
        <v>2400</v>
      </c>
      <c r="AO46" s="159">
        <v>196.57529</v>
      </c>
      <c r="AP46" s="157"/>
      <c r="AQ46" s="159" t="s">
        <v>27</v>
      </c>
      <c r="AR46" s="159">
        <v>59</v>
      </c>
      <c r="AS46" s="159">
        <v>70</v>
      </c>
      <c r="AT46" s="159">
        <v>0</v>
      </c>
      <c r="AU46" s="159">
        <v>400</v>
      </c>
      <c r="AV46" s="159">
        <v>50.938884999999999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55</v>
      </c>
      <c r="E2" s="63">
        <v>1300.0314000000001</v>
      </c>
      <c r="F2" s="63">
        <v>168.43231</v>
      </c>
      <c r="G2" s="63">
        <v>43.364001999999999</v>
      </c>
      <c r="H2" s="63">
        <v>24.602015000000002</v>
      </c>
      <c r="I2" s="63">
        <v>18.761986</v>
      </c>
      <c r="J2" s="63">
        <v>62.589157</v>
      </c>
      <c r="K2" s="63">
        <v>33.893414</v>
      </c>
      <c r="L2" s="63">
        <v>28.695741999999999</v>
      </c>
      <c r="M2" s="63">
        <v>27.844470999999999</v>
      </c>
      <c r="N2" s="63">
        <v>2.7596539999999998</v>
      </c>
      <c r="O2" s="63">
        <v>17.523975</v>
      </c>
      <c r="P2" s="63">
        <v>939.31903</v>
      </c>
      <c r="Q2" s="63">
        <v>25.046009999999999</v>
      </c>
      <c r="R2" s="63">
        <v>689.89635999999996</v>
      </c>
      <c r="S2" s="63">
        <v>57.653060000000004</v>
      </c>
      <c r="T2" s="63">
        <v>7586.9174999999996</v>
      </c>
      <c r="U2" s="63">
        <v>2.4260974000000002</v>
      </c>
      <c r="V2" s="63">
        <v>19.202266999999999</v>
      </c>
      <c r="W2" s="63">
        <v>349.33080000000001</v>
      </c>
      <c r="X2" s="63">
        <v>153.96510000000001</v>
      </c>
      <c r="Y2" s="63">
        <v>1.4296021000000001</v>
      </c>
      <c r="Z2" s="63">
        <v>1.1666569</v>
      </c>
      <c r="AA2" s="63">
        <v>14.552348</v>
      </c>
      <c r="AB2" s="63">
        <v>1.5795402999999999</v>
      </c>
      <c r="AC2" s="63">
        <v>582.97789999999998</v>
      </c>
      <c r="AD2" s="63">
        <v>7.8385290000000003</v>
      </c>
      <c r="AE2" s="63">
        <v>1.7096597</v>
      </c>
      <c r="AF2" s="63">
        <v>2.9385756999999999</v>
      </c>
      <c r="AG2" s="63">
        <v>538.76464999999996</v>
      </c>
      <c r="AH2" s="63">
        <v>353.19319999999999</v>
      </c>
      <c r="AI2" s="63">
        <v>185.57142999999999</v>
      </c>
      <c r="AJ2" s="63">
        <v>1045.6776</v>
      </c>
      <c r="AK2" s="63">
        <v>5610.7830000000004</v>
      </c>
      <c r="AL2" s="63">
        <v>122.85148</v>
      </c>
      <c r="AM2" s="63">
        <v>3202.7046</v>
      </c>
      <c r="AN2" s="63">
        <v>155.90878000000001</v>
      </c>
      <c r="AO2" s="63">
        <v>16.411771999999999</v>
      </c>
      <c r="AP2" s="63">
        <v>12.413683000000001</v>
      </c>
      <c r="AQ2" s="63">
        <v>3.9980883999999999</v>
      </c>
      <c r="AR2" s="63">
        <v>11.242944</v>
      </c>
      <c r="AS2" s="63">
        <v>947.16394000000003</v>
      </c>
      <c r="AT2" s="63">
        <v>6.5455979999999997E-2</v>
      </c>
      <c r="AU2" s="63">
        <v>2.9123610000000002</v>
      </c>
      <c r="AV2" s="63">
        <v>196.57529</v>
      </c>
      <c r="AW2" s="63">
        <v>50.938884999999999</v>
      </c>
      <c r="AX2" s="63">
        <v>0.17626701</v>
      </c>
      <c r="AY2" s="63">
        <v>1.3923460999999999</v>
      </c>
      <c r="AZ2" s="63">
        <v>171.58115000000001</v>
      </c>
      <c r="BA2" s="63">
        <v>46.456547</v>
      </c>
      <c r="BB2" s="63">
        <v>11.397975000000001</v>
      </c>
      <c r="BC2" s="63">
        <v>12.933577</v>
      </c>
      <c r="BD2" s="63">
        <v>22.10924</v>
      </c>
      <c r="BE2" s="63">
        <v>2.0508926000000001</v>
      </c>
      <c r="BF2" s="63">
        <v>13.051341000000001</v>
      </c>
      <c r="BG2" s="63">
        <v>2.7754896000000001E-3</v>
      </c>
      <c r="BH2" s="63">
        <v>1.3638035999999999E-2</v>
      </c>
      <c r="BI2" s="63">
        <v>1.0087364999999999E-2</v>
      </c>
      <c r="BJ2" s="63">
        <v>6.7172765999999995E-2</v>
      </c>
      <c r="BK2" s="63">
        <v>2.1349920000000001E-4</v>
      </c>
      <c r="BL2" s="63">
        <v>0.28747309999999998</v>
      </c>
      <c r="BM2" s="63">
        <v>3.4274928999999998</v>
      </c>
      <c r="BN2" s="63">
        <v>1.0591851000000001</v>
      </c>
      <c r="BO2" s="63">
        <v>51.306865999999999</v>
      </c>
      <c r="BP2" s="63">
        <v>10.010987999999999</v>
      </c>
      <c r="BQ2" s="63">
        <v>17.290379999999999</v>
      </c>
      <c r="BR2" s="63">
        <v>57.72213</v>
      </c>
      <c r="BS2" s="63">
        <v>25.466936</v>
      </c>
      <c r="BT2" s="63">
        <v>14.249537</v>
      </c>
      <c r="BU2" s="63">
        <v>0.104386926</v>
      </c>
      <c r="BV2" s="63">
        <v>2.9391110000000002E-2</v>
      </c>
      <c r="BW2" s="63">
        <v>0.88713025999999995</v>
      </c>
      <c r="BX2" s="63">
        <v>1.0194018</v>
      </c>
      <c r="BY2" s="63">
        <v>8.6298899999999998E-2</v>
      </c>
      <c r="BZ2" s="63">
        <v>3.8374011999999999E-4</v>
      </c>
      <c r="CA2" s="63">
        <v>0.29632264000000003</v>
      </c>
      <c r="CB2" s="63">
        <v>2.9153667000000001E-2</v>
      </c>
      <c r="CC2" s="63">
        <v>0.29082370000000002</v>
      </c>
      <c r="CD2" s="63">
        <v>1.0023987999999999</v>
      </c>
      <c r="CE2" s="63">
        <v>0.109378606</v>
      </c>
      <c r="CF2" s="63">
        <v>0.107907504</v>
      </c>
      <c r="CG2" s="63">
        <v>0</v>
      </c>
      <c r="CH2" s="63">
        <v>6.2556979999999998E-2</v>
      </c>
      <c r="CI2" s="63">
        <v>1.9428639999999999E-7</v>
      </c>
      <c r="CJ2" s="63">
        <v>1.3518869</v>
      </c>
      <c r="CK2" s="63">
        <v>2.7504043999999998E-2</v>
      </c>
      <c r="CL2" s="63">
        <v>0.95058869999999995</v>
      </c>
      <c r="CM2" s="63">
        <v>3.0821260000000001</v>
      </c>
      <c r="CN2" s="63">
        <v>2558.5016999999998</v>
      </c>
      <c r="CO2" s="63">
        <v>4631.3469999999998</v>
      </c>
      <c r="CP2" s="63">
        <v>3616.1691999999998</v>
      </c>
      <c r="CQ2" s="63">
        <v>899.34169999999995</v>
      </c>
      <c r="CR2" s="63">
        <v>562.56994999999995</v>
      </c>
      <c r="CS2" s="63">
        <v>181.44005000000001</v>
      </c>
      <c r="CT2" s="63">
        <v>2775.9367999999999</v>
      </c>
      <c r="CU2" s="63">
        <v>1940.0103999999999</v>
      </c>
      <c r="CV2" s="63">
        <v>564.63409999999999</v>
      </c>
      <c r="CW2" s="63">
        <v>2338.1460000000002</v>
      </c>
      <c r="CX2" s="63">
        <v>620.86980000000005</v>
      </c>
      <c r="CY2" s="63">
        <v>2734.2235999999998</v>
      </c>
      <c r="CZ2" s="63">
        <v>1683.4024999999999</v>
      </c>
      <c r="DA2" s="63">
        <v>4658.058</v>
      </c>
      <c r="DB2" s="63">
        <v>3427.2269999999999</v>
      </c>
      <c r="DC2" s="63">
        <v>7560.0280000000002</v>
      </c>
      <c r="DD2" s="63">
        <v>11726.014999999999</v>
      </c>
      <c r="DE2" s="63">
        <v>2739.5279999999998</v>
      </c>
      <c r="DF2" s="63">
        <v>3498.5893999999998</v>
      </c>
      <c r="DG2" s="63">
        <v>2864.8696</v>
      </c>
      <c r="DH2" s="63">
        <v>87.521163999999999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46.456547</v>
      </c>
      <c r="B6">
        <f>BB2</f>
        <v>11.397975000000001</v>
      </c>
      <c r="C6">
        <f>BC2</f>
        <v>12.933577</v>
      </c>
      <c r="D6">
        <f>BD2</f>
        <v>22.10924</v>
      </c>
    </row>
    <row r="7" spans="1:113">
      <c r="B7">
        <f>ROUND(B6/MAX($B$6,$C$6,$D$6),1)</f>
        <v>0.5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16" sqref="G1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23694</v>
      </c>
      <c r="C2" s="56">
        <f ca="1">YEAR(TODAY())-YEAR(B2)+IF(TODAY()&gt;=DATE(YEAR(TODAY()),MONTH(B2),DAY(B2)),0,-1)</f>
        <v>56</v>
      </c>
      <c r="E2" s="52">
        <v>155.69999999999999</v>
      </c>
      <c r="F2" s="53" t="s">
        <v>39</v>
      </c>
      <c r="G2" s="52">
        <v>41.7</v>
      </c>
      <c r="H2" s="51" t="s">
        <v>41</v>
      </c>
      <c r="I2" s="70">
        <f>ROUND(G3/E3^2,1)</f>
        <v>17.2</v>
      </c>
    </row>
    <row r="3" spans="1:9">
      <c r="E3" s="51">
        <f>E2/100</f>
        <v>1.5569999999999999</v>
      </c>
      <c r="F3" s="51" t="s">
        <v>40</v>
      </c>
      <c r="G3" s="51">
        <f>G2</f>
        <v>41.7</v>
      </c>
      <c r="H3" s="51" t="s">
        <v>41</v>
      </c>
      <c r="I3" s="70"/>
    </row>
    <row r="4" spans="1:9">
      <c r="A4" t="s">
        <v>273</v>
      </c>
    </row>
    <row r="5" spans="1:9">
      <c r="B5" s="60">
        <v>44046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이명숙, ID : H1900326)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04일 15:14:12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44046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56</v>
      </c>
      <c r="G12" s="92"/>
      <c r="H12" s="92"/>
      <c r="I12" s="92"/>
      <c r="K12" s="121">
        <f>'개인정보 및 신체계측 입력'!E2</f>
        <v>155.69999999999999</v>
      </c>
      <c r="L12" s="122"/>
      <c r="M12" s="115">
        <f>'개인정보 및 신체계측 입력'!G2</f>
        <v>41.7</v>
      </c>
      <c r="N12" s="116"/>
      <c r="O12" s="111" t="s">
        <v>271</v>
      </c>
      <c r="P12" s="105"/>
      <c r="Q12" s="88">
        <f>'개인정보 및 신체계측 입력'!I2</f>
        <v>17.2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이명숙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61.384999999999998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15.804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22.811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18.100000000000001</v>
      </c>
      <c r="L72" s="36" t="s">
        <v>53</v>
      </c>
      <c r="M72" s="36">
        <f>ROUND('DRIs DATA'!K8,1)</f>
        <v>10.9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91.99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160.02000000000001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153.97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105.3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67.349999999999994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374.05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164.12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2020-12-09T02:44:20Z</dcterms:modified>
</cp:coreProperties>
</file>