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<sst xmlns="http://schemas.openxmlformats.org/spreadsheetml/2006/main" count="692" uniqueCount="283">
  <si>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</si>
  <si>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</si>
  <si>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</si>
  <si>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</si>
  <si>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</si>
  <si>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</si>
  <si>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</si>
  <si>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</si>
  <si>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</si>
  <si>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</si>
  <si>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</si>
  <si>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</si>
  <si>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</si>
  <si>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</si>
  <si>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</si>
  <si>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</si>
  <si>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</si>
  <si>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</si>
  <si>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</si>
  <si>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</si>
  <si>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</si>
  <si>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</si>
  <si>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</si>
  <si>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</si>
  <si>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</si>
  <si>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</si>
  <si>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</si>
  <si>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</si>
  <si>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</si>
  <si>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</si>
  <si>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</si>
  <si>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</si>
  <si>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</si>
  <si>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</si>
  <si>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</si>
  <si>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</si>
  <si>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</si>
  <si>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</si>
  <si>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</si>
  <si>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</si>
  <si>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</si>
  <si>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</si>
  <si>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</si>
  <si>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</si>
  <si>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</si>
  <si>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</si>
  <si>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</si>
  <si>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</si>
  <si>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</si>
  <si>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</si>
  <si>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</si>
  <si>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</si>
  <si>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</si>
  <si>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</si>
  <si>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</si>
  <si>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</si>
  <si>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</si>
  <si>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</si>
  <si>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</si>
  <si>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</si>
  <si>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</si>
  <si>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</si>
  <si>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</si>
  <si>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</si>
  <si>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</si>
  <si>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</si>
  <si>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</si>
  <si>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</si>
  <si>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</si>
  <si>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</si>
  <si>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</si>
  <si>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</si>
  <si>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</si>
  <si>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</si>
  <si>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</si>
  <si>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</si>
  <si>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</si>
  <si>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</si>
  <si>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</si>
  <si>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</si>
  <si>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</si>
  <si>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</si>
  <si>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</si>
  <si>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</si>
  <si>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</si>
  <si>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</si>
  <si>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</si>
  <si>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</si>
  <si>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</si>
  <si>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</si>
  <si>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</si>
  <si>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</si>
  <si>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</si>
  <si>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</si>
  <si>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</si>
  <si>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</si>
  <si>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</si>
  <si>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</si>
  <si>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</si>
  <si>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</si>
  <si>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</si>
  <si>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</si>
  <si>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</si>
  <si>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</si>
  <si>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</si>
  <si>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</si>
  <si>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</si>
  <si>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</si>
  <si>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</si>
  <si>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</si>
  <si>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</si>
  <si>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</si>
  <si>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</si>
  <si>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</si>
  <si>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</si>
  <si>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</si>
  <si>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</si>
  <si>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</si>
  <si>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</si>
  <si>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</si>
  <si>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</si>
  <si>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</si>
  <si>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</si>
  <si>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</si>
  <si>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</si>
  <si>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</si>
  <si>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</si>
  <si>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</si>
  <si>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</si>
  <si>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</si>
  <si>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</si>
  <si>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</si>
  <si>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</si>
  <si>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</si>
  <si>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</si>
  <si>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</si>
  <si>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</si>
  <si>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</si>
  <si>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</si>
  <si>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</si>
  <si>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</si>
  <si>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</si>
  <si>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</si>
  <si>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</si>
  <si>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</si>
  <si>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</si>
  <si>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</si>
  <si>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</si>
  <si>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</si>
  <si>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</si>
  <si>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</si>
  <si>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</si>
  <si>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</si>
  <si>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</si>
  <si>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</si>
  <si>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</si>
  <si>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</si>
  <si>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</si>
  <si>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</si>
  <si>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</si>
  <si>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</si>
  <si>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</si>
  <si>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</si>
  <si>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</si>
  <si>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</si>
  <si>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</si>
  <si>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</si>
  <si>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</si>
  <si>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</si>
  <si>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</si>
  <si>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</si>
  <si>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</si>
  <si>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</si>
  <si>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</si>
  <si>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</si>
  <si>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</si>
  <si>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</si>
  <si>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</si>
  <si>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</si>
  <si>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</si>
  <si>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</si>
  <si>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</si>
  <si>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</si>
  <si>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</si>
  <si>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</si>
  <si>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</si>
  <si>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</si>
  <si>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</si>
  <si>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</si>
  <si>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</si>
  <si>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</si>
  <si>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</si>
  <si>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</si>
  <si>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</si>
  <si>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</si>
  <si>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</si>
  <si>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</si>
  <si>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</si>
  <si>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</si>
  <si>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</si>
  <si>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</si>
  <si>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</si>
  <si>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</si>
  <si>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</si>
  <si>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</si>
  <si>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</si>
  <si>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</si>
  <si>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</si>
  <si>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</si>
  <si>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</si>
  <si>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</si>
  <si>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</si>
  <si>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</si>
  <si>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</si>
  <si>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</si>
  <si>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</si>
  <si>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</si>
  <si>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</si>
  <si>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</si>
  <si>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</si>
  <si>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</si>
  <si>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</si>
  <si>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</si>
  <si>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</si>
  <si>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</si>
  <si>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</si>
  <si>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</si>
  <si>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</si>
  <si>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</si>
  <si>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</si>
  <si>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</si>
  <si>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</si>
  <si>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</si>
  <si>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</si>
  <si>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</si>
  <si>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</si>
  <si>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</si>
  <si>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</si>
  <si>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</si>
  <si>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</si>
  <si>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</si>
  <si>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</si>
  <si>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</si>
  <si>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</si>
  <si>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</si>
  <si>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</si>
  <si>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</si>
  <si>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</si>
  <si>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</si>
  <si>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</si>
  <si>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</si>
  <si>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</si>
  <si>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</si>
  <si>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</si>
  <si>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</si>
  <si>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</si>
  <si>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</si>
  <si>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</si>
  <si>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</si>
  <si>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</si>
  <si>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</si>
  <si>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</si>
  <si>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</si>
  <si>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</si>
  <si>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</si>
  <si>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</si>
  <si>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</si>
  <si>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</si>
  <si>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</si>
  <si>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</si>
  <si>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</si>
  <si>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</si>
  <si>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</si>
  <si>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</si>
  <si>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</si>
  <si>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</si>
  <si>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</si>
  <si>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</si>
  <si>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</si>
  <si>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이영림, ID : H1900337)</t>
  </si>
  <si>
    <t>2020년 12월 04일 15:24:21</t>
  </si>
  <si>
    <t>H1900337</t>
  </si>
  <si>
    <t>이영림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</si>
</sst>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63.953327000000002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5784"/>
        <c:axId val="184837352"/>
      </c:barChart>
      <c:catAx>
        <c:axId val="18483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7352"/>
        <c:crosses val="autoZero"/>
        <c:auto val="1"/>
        <c:lblAlgn val="ctr"/>
        <c:lblOffset val="100"/>
        <c:noMultiLvlLbl val="0"/>
      </c:catAx>
      <c:valAx>
        <c:axId val="18483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2.8974712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648"/>
        <c:axId val="260829888"/>
      </c:barChart>
      <c:catAx>
        <c:axId val="18483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29888"/>
        <c:crosses val="autoZero"/>
        <c:auto val="1"/>
        <c:lblAlgn val="ctr"/>
        <c:lblOffset val="100"/>
        <c:noMultiLvlLbl val="0"/>
      </c:catAx>
      <c:valAx>
        <c:axId val="26082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1.6099793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728"/>
        <c:axId val="260841256"/>
      </c:barChart>
      <c:catAx>
        <c:axId val="26083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1256"/>
        <c:crosses val="autoZero"/>
        <c:auto val="1"/>
        <c:lblAlgn val="ctr"/>
        <c:lblOffset val="100"/>
        <c:noMultiLvlLbl val="0"/>
      </c:catAx>
      <c:valAx>
        <c:axId val="26084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1195.1315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200"/>
        <c:axId val="260838904"/>
      </c:barChart>
      <c:catAx>
        <c:axId val="26083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8904"/>
        <c:crosses val="autoZero"/>
        <c:auto val="1"/>
        <c:lblAlgn val="ctr"/>
        <c:lblOffset val="100"/>
        <c:noMultiLvlLbl val="0"/>
      </c:catAx>
      <c:valAx>
        <c:axId val="26083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3149.4602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120"/>
        <c:axId val="260832632"/>
      </c:barChart>
      <c:catAx>
        <c:axId val="26083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2632"/>
        <c:crosses val="autoZero"/>
        <c:auto val="1"/>
        <c:lblAlgn val="ctr"/>
        <c:lblOffset val="100"/>
        <c:noMultiLvlLbl val="0"/>
      </c:catAx>
      <c:valAx>
        <c:axId val="2608326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312.59775000000002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512"/>
        <c:axId val="260831064"/>
      </c:barChart>
      <c:catAx>
        <c:axId val="26083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064"/>
        <c:crosses val="autoZero"/>
        <c:auto val="1"/>
        <c:lblAlgn val="ctr"/>
        <c:lblOffset val="100"/>
        <c:noMultiLvlLbl val="0"/>
      </c:catAx>
      <c:valAx>
        <c:axId val="26083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111.84981999999999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984"/>
        <c:axId val="260839296"/>
      </c:barChart>
      <c:catAx>
        <c:axId val="26083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9296"/>
        <c:crosses val="autoZero"/>
        <c:auto val="1"/>
        <c:lblAlgn val="ctr"/>
        <c:lblOffset val="100"/>
        <c:noMultiLvlLbl val="0"/>
      </c:catAx>
      <c:valAx>
        <c:axId val="26083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10.433749000000001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1648"/>
        <c:axId val="260833024"/>
      </c:barChart>
      <c:catAx>
        <c:axId val="26084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3024"/>
        <c:crosses val="autoZero"/>
        <c:auto val="1"/>
        <c:lblAlgn val="ctr"/>
        <c:lblOffset val="100"/>
        <c:noMultiLvlLbl val="0"/>
      </c:catAx>
      <c:valAx>
        <c:axId val="26083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2118.8139999999999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1456"/>
        <c:axId val="260836552"/>
      </c:barChart>
      <c:catAx>
        <c:axId val="26083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6552"/>
        <c:crosses val="autoZero"/>
        <c:auto val="1"/>
        <c:lblAlgn val="ctr"/>
        <c:lblOffset val="100"/>
        <c:noMultiLvlLbl val="0"/>
      </c:catAx>
      <c:valAx>
        <c:axId val="260836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0.28233644000000002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0080"/>
        <c:axId val="260831848"/>
      </c:barChart>
      <c:catAx>
        <c:axId val="26084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848"/>
        <c:crosses val="autoZero"/>
        <c:auto val="1"/>
        <c:lblAlgn val="ctr"/>
        <c:lblOffset val="100"/>
        <c:noMultiLvlLbl val="0"/>
      </c:catAx>
      <c:valAx>
        <c:axId val="26083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3.5480974000000001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3808"/>
        <c:axId val="260835376"/>
      </c:barChart>
      <c:catAx>
        <c:axId val="26083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5376"/>
        <c:crosses val="autoZero"/>
        <c:auto val="1"/>
        <c:lblAlgn val="ctr"/>
        <c:lblOffset val="100"/>
        <c:noMultiLvlLbl val="0"/>
      </c:catAx>
      <c:valAx>
        <c:axId val="26083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26.033435999999998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3432"/>
        <c:axId val="184831472"/>
      </c:barChart>
      <c:catAx>
        <c:axId val="18483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472"/>
        <c:crosses val="autoZero"/>
        <c:auto val="1"/>
        <c:lblAlgn val="ctr"/>
        <c:lblOffset val="100"/>
        <c:noMultiLvlLbl val="0"/>
      </c:catAx>
      <c:valAx>
        <c:axId val="18483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132.53796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336"/>
        <c:axId val="179848488"/>
      </c:barChart>
      <c:catAx>
        <c:axId val="26083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8488"/>
        <c:crosses val="autoZero"/>
        <c:auto val="1"/>
        <c:lblAlgn val="ctr"/>
        <c:lblOffset val="100"/>
        <c:noMultiLvlLbl val="0"/>
      </c:catAx>
      <c:valAx>
        <c:axId val="17984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78.626649999999998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2800"/>
        <c:axId val="179850448"/>
      </c:barChart>
      <c:catAx>
        <c:axId val="1798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0448"/>
        <c:crosses val="autoZero"/>
        <c:auto val="1"/>
        <c:lblAlgn val="ctr"/>
        <c:lblOffset val="100"/>
        <c:noMultiLvlLbl val="0"/>
      </c:catAx>
      <c:valAx>
        <c:axId val="17985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8.0380000000000003</c:v>
                </c:pt>
                <c:pt idx="1">
                  <c:v>12.125999999999999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851232"/>
        <c:axId val="179852016"/>
      </c:barChart>
      <c:catAx>
        <c:axId val="1798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2016"/>
        <c:crosses val="autoZero"/>
        <c:auto val="1"/>
        <c:lblAlgn val="ctr"/>
        <c:lblOffset val="100"/>
        <c:noMultiLvlLbl val="0"/>
      </c:catAx>
      <c:valAx>
        <c:axId val="17985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13.623783</c:v>
                </c:pt>
                <c:pt idx="1">
                  <c:v>12.582503000000001</c:v>
                </c:pt>
                <c:pt idx="2">
                  <c:v>10.005056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622.59564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7704"/>
        <c:axId val="179853976"/>
      </c:barChart>
      <c:catAx>
        <c:axId val="17984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3976"/>
        <c:crosses val="autoZero"/>
        <c:auto val="1"/>
        <c:lblAlgn val="ctr"/>
        <c:lblOffset val="100"/>
        <c:noMultiLvlLbl val="0"/>
      </c:catAx>
      <c:valAx>
        <c:axId val="17985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16.253162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8880"/>
        <c:axId val="179849272"/>
      </c:barChart>
      <c:catAx>
        <c:axId val="17984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9272"/>
        <c:crosses val="autoZero"/>
        <c:auto val="1"/>
        <c:lblAlgn val="ctr"/>
        <c:lblOffset val="100"/>
        <c:noMultiLvlLbl val="0"/>
      </c:catAx>
      <c:valAx>
        <c:axId val="17984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74.522000000000006</c:v>
                </c:pt>
                <c:pt idx="1">
                  <c:v>9.9120000000000008</c:v>
                </c:pt>
                <c:pt idx="2">
                  <c:v>15.566000000000001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408008"/>
        <c:axId val="517400952"/>
      </c:barChart>
      <c:catAx>
        <c:axId val="51740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0952"/>
        <c:crosses val="autoZero"/>
        <c:auto val="1"/>
        <c:lblAlgn val="ctr"/>
        <c:lblOffset val="100"/>
        <c:noMultiLvlLbl val="0"/>
      </c:catAx>
      <c:valAx>
        <c:axId val="517400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1848.056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03304"/>
        <c:axId val="517401736"/>
      </c:barChart>
      <c:catAx>
        <c:axId val="51740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1736"/>
        <c:crosses val="autoZero"/>
        <c:auto val="1"/>
        <c:lblAlgn val="ctr"/>
        <c:lblOffset val="100"/>
        <c:noMultiLvlLbl val="0"/>
      </c:catAx>
      <c:valAx>
        <c:axId val="517401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113.97362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8712"/>
        <c:axId val="518379104"/>
      </c:barChart>
      <c:catAx>
        <c:axId val="51837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79104"/>
        <c:crosses val="autoZero"/>
        <c:auto val="1"/>
        <c:lblAlgn val="ctr"/>
        <c:lblOffset val="100"/>
        <c:noMultiLvlLbl val="0"/>
      </c:catAx>
      <c:valAx>
        <c:axId val="518379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653.38715000000002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9496"/>
        <c:axId val="213189256"/>
      </c:barChart>
      <c:catAx>
        <c:axId val="51837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9256"/>
        <c:crosses val="autoZero"/>
        <c:auto val="1"/>
        <c:lblAlgn val="ctr"/>
        <c:lblOffset val="100"/>
        <c:noMultiLvlLbl val="0"/>
      </c:catAx>
      <c:valAx>
        <c:axId val="21318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4.1051140000000004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9120"/>
        <c:axId val="184831080"/>
      </c:barChart>
      <c:catAx>
        <c:axId val="1848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080"/>
        <c:crosses val="autoZero"/>
        <c:auto val="1"/>
        <c:lblAlgn val="ctr"/>
        <c:lblOffset val="100"/>
        <c:noMultiLvlLbl val="0"/>
      </c:catAx>
      <c:valAx>
        <c:axId val="18483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6085.1279999999997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90432"/>
        <c:axId val="213187296"/>
      </c:barChart>
      <c:catAx>
        <c:axId val="21319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7296"/>
        <c:crosses val="autoZero"/>
        <c:auto val="1"/>
        <c:lblAlgn val="ctr"/>
        <c:lblOffset val="100"/>
        <c:noMultiLvlLbl val="0"/>
      </c:catAx>
      <c:valAx>
        <c:axId val="21318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9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14.843612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765840"/>
        <c:axId val="185763096"/>
      </c:barChart>
      <c:catAx>
        <c:axId val="18576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763096"/>
        <c:crosses val="autoZero"/>
        <c:auto val="1"/>
        <c:lblAlgn val="ctr"/>
        <c:lblOffset val="100"/>
        <c:noMultiLvlLbl val="0"/>
      </c:catAx>
      <c:valAx>
        <c:axId val="18576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76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1.5649573000000001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6160"/>
        <c:axId val="262607256"/>
      </c:barChart>
      <c:catAx>
        <c:axId val="2608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07256"/>
        <c:crosses val="autoZero"/>
        <c:auto val="1"/>
        <c:lblAlgn val="ctr"/>
        <c:lblOffset val="100"/>
        <c:noMultiLvlLbl val="0"/>
      </c:catAx>
      <c:valAx>
        <c:axId val="26260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246.60602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1864"/>
        <c:axId val="184827552"/>
      </c:barChart>
      <c:catAx>
        <c:axId val="18483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7552"/>
        <c:crosses val="autoZero"/>
        <c:auto val="1"/>
        <c:lblAlgn val="ctr"/>
        <c:lblOffset val="100"/>
        <c:noMultiLvlLbl val="0"/>
      </c:catAx>
      <c:valAx>
        <c:axId val="18482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1.6270751999999999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256"/>
        <c:axId val="184829904"/>
      </c:barChart>
      <c:catAx>
        <c:axId val="18483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9904"/>
        <c:crosses val="autoZero"/>
        <c:auto val="1"/>
        <c:lblAlgn val="ctr"/>
        <c:lblOffset val="100"/>
        <c:noMultiLvlLbl val="0"/>
      </c:catAx>
      <c:valAx>
        <c:axId val="184829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14.375399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632"/>
        <c:axId val="184833824"/>
      </c:barChart>
      <c:catAx>
        <c:axId val="18482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3824"/>
        <c:crosses val="autoZero"/>
        <c:auto val="1"/>
        <c:lblAlgn val="ctr"/>
        <c:lblOffset val="100"/>
        <c:noMultiLvlLbl val="0"/>
      </c:catAx>
      <c:valAx>
        <c:axId val="18483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1.5649573000000001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2456"/>
        <c:axId val="184825984"/>
      </c:barChart>
      <c:catAx>
        <c:axId val="18482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5984"/>
        <c:crosses val="autoZero"/>
        <c:auto val="1"/>
        <c:lblAlgn val="ctr"/>
        <c:lblOffset val="100"/>
        <c:noMultiLvlLbl val="0"/>
      </c:catAx>
      <c:valAx>
        <c:axId val="18482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586.19169999999997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4216"/>
        <c:axId val="184824808"/>
      </c:barChart>
      <c:catAx>
        <c:axId val="184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4808"/>
        <c:crosses val="autoZero"/>
        <c:auto val="1"/>
        <c:lblAlgn val="ctr"/>
        <c:lblOffset val="100"/>
        <c:noMultiLvlLbl val="0"/>
      </c:catAx>
      <c:valAx>
        <c:axId val="18482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6.4064769999999998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240"/>
        <c:axId val="184826376"/>
      </c:barChart>
      <c:catAx>
        <c:axId val="1848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6376"/>
        <c:crosses val="autoZero"/>
        <c:auto val="1"/>
        <c:lblAlgn val="ctr"/>
        <c:lblOffset val="100"/>
        <c:noMultiLvlLbl val="0"/>
      </c:catAx>
      <c:valAx>
        <c:axId val="18482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이영림, ID : H1900337)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15:24:21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1600</v>
      </c>
      <c r="C6" s="59">
        <f>'DRIs DATA 입력'!C6</f>
        <v>1848.056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63.953327000000002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26.033435999999998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74.522000000000006</v>
      </c>
      <c r="G8" s="59">
        <f>'DRIs DATA 입력'!G8</f>
        <v>9.9120000000000008</v>
      </c>
      <c r="H8" s="59">
        <f>'DRIs DATA 입력'!H8</f>
        <v>15.566000000000001</v>
      </c>
      <c r="I8" s="46"/>
      <c r="J8" s="59" t="s">
        <v>216</v>
      </c>
      <c r="K8" s="59">
        <f>'DRIs DATA 입력'!K8</f>
        <v>8.0380000000000003</v>
      </c>
      <c r="L8" s="59">
        <f>'DRIs DATA 입력'!L8</f>
        <v>12.125999999999999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622.59564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16.253162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4.1051140000000004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246.60602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113.97362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1.7139248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1.6270751999999999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14.375399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1.5649573000000001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586.19169999999997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6.4064769999999998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2.8974712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1.6099793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653.38715000000002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1195.1315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6085.1279999999997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3149.4602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312.59775000000002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111.84981999999999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14.843612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10.433749000000001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2118.8139999999999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0.28233644000000002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3.5480974000000001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132.53796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78.626649999999998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158" t="s">
        <v>276</v>
      </c>
      <c r="B1" s="157" t="s">
        <v>279</v>
      </c>
      <c r="C1" s="157"/>
      <c r="D1" s="157"/>
      <c r="E1" s="157"/>
      <c r="F1" s="157"/>
      <c r="G1" s="158" t="s">
        <v>277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7"/>
    </row>
    <row r="4" spans="1:27">
      <c r="A4" s="65" t="s">
        <v>56</v>
      </c>
      <c r="B4" s="65"/>
      <c r="C4" s="65"/>
      <c r="D4" s="157"/>
      <c r="E4" s="67" t="s">
        <v>198</v>
      </c>
      <c r="F4" s="68"/>
      <c r="G4" s="68"/>
      <c r="H4" s="69"/>
      <c r="I4" s="157"/>
      <c r="J4" s="67" t="s">
        <v>199</v>
      </c>
      <c r="K4" s="68"/>
      <c r="L4" s="69"/>
      <c r="M4" s="157"/>
      <c r="N4" s="65" t="s">
        <v>200</v>
      </c>
      <c r="O4" s="65"/>
      <c r="P4" s="65"/>
      <c r="Q4" s="65"/>
      <c r="R4" s="65"/>
      <c r="S4" s="65"/>
      <c r="T4" s="157"/>
      <c r="U4" s="65" t="s">
        <v>201</v>
      </c>
      <c r="V4" s="65"/>
      <c r="W4" s="65"/>
      <c r="X4" s="65"/>
      <c r="Y4" s="65"/>
      <c r="Z4" s="65"/>
      <c r="AA4" s="157"/>
    </row>
    <row r="5" spans="1:27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>
      <c r="A6" s="159" t="s">
        <v>56</v>
      </c>
      <c r="B6" s="159">
        <v>1600</v>
      </c>
      <c r="C6" s="159">
        <v>1848.056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40</v>
      </c>
      <c r="P6" s="159">
        <v>45</v>
      </c>
      <c r="Q6" s="159">
        <v>0</v>
      </c>
      <c r="R6" s="159">
        <v>0</v>
      </c>
      <c r="S6" s="159">
        <v>63.953327000000002</v>
      </c>
      <c r="T6" s="157"/>
      <c r="U6" s="159" t="s">
        <v>214</v>
      </c>
      <c r="V6" s="159">
        <v>0</v>
      </c>
      <c r="W6" s="159">
        <v>0</v>
      </c>
      <c r="X6" s="159">
        <v>20</v>
      </c>
      <c r="Y6" s="159">
        <v>0</v>
      </c>
      <c r="Z6" s="159">
        <v>26.033435999999998</v>
      </c>
      <c r="AA6" s="157"/>
    </row>
    <row r="7" spans="1:27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>
      <c r="A8" s="157"/>
      <c r="B8" s="157"/>
      <c r="C8" s="157"/>
      <c r="D8" s="157"/>
      <c r="E8" s="159" t="s">
        <v>216</v>
      </c>
      <c r="F8" s="159">
        <v>74.522000000000006</v>
      </c>
      <c r="G8" s="159">
        <v>9.9120000000000008</v>
      </c>
      <c r="H8" s="159">
        <v>15.566000000000001</v>
      </c>
      <c r="I8" s="157"/>
      <c r="J8" s="159" t="s">
        <v>216</v>
      </c>
      <c r="K8" s="159">
        <v>8.0380000000000003</v>
      </c>
      <c r="L8" s="159">
        <v>12.125999999999999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>
      <c r="A14" s="65" t="s">
        <v>218</v>
      </c>
      <c r="B14" s="65"/>
      <c r="C14" s="65"/>
      <c r="D14" s="65"/>
      <c r="E14" s="65"/>
      <c r="F14" s="65"/>
      <c r="G14" s="157"/>
      <c r="H14" s="65" t="s">
        <v>219</v>
      </c>
      <c r="I14" s="65"/>
      <c r="J14" s="65"/>
      <c r="K14" s="65"/>
      <c r="L14" s="65"/>
      <c r="M14" s="65"/>
      <c r="N14" s="157"/>
      <c r="O14" s="65" t="s">
        <v>220</v>
      </c>
      <c r="P14" s="65"/>
      <c r="Q14" s="65"/>
      <c r="R14" s="65"/>
      <c r="S14" s="65"/>
      <c r="T14" s="65"/>
      <c r="U14" s="157"/>
      <c r="V14" s="65" t="s">
        <v>221</v>
      </c>
      <c r="W14" s="65"/>
      <c r="X14" s="65"/>
      <c r="Y14" s="65"/>
      <c r="Z14" s="65"/>
      <c r="AA14" s="65"/>
    </row>
    <row r="15" spans="1:27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>
      <c r="A16" s="159" t="s">
        <v>222</v>
      </c>
      <c r="B16" s="159">
        <v>410</v>
      </c>
      <c r="C16" s="159">
        <v>550</v>
      </c>
      <c r="D16" s="159">
        <v>0</v>
      </c>
      <c r="E16" s="159">
        <v>3000</v>
      </c>
      <c r="F16" s="159">
        <v>622.59564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16.253162</v>
      </c>
      <c r="N16" s="157"/>
      <c r="O16" s="159" t="s">
        <v>4</v>
      </c>
      <c r="P16" s="159">
        <v>0</v>
      </c>
      <c r="Q16" s="159">
        <v>0</v>
      </c>
      <c r="R16" s="159">
        <v>15</v>
      </c>
      <c r="S16" s="159">
        <v>100</v>
      </c>
      <c r="T16" s="159">
        <v>4.1051140000000004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246.60602</v>
      </c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7"/>
      <c r="H24" s="65" t="s">
        <v>225</v>
      </c>
      <c r="I24" s="65"/>
      <c r="J24" s="65"/>
      <c r="K24" s="65"/>
      <c r="L24" s="65"/>
      <c r="M24" s="65"/>
      <c r="N24" s="157"/>
      <c r="O24" s="65" t="s">
        <v>226</v>
      </c>
      <c r="P24" s="65"/>
      <c r="Q24" s="65"/>
      <c r="R24" s="65"/>
      <c r="S24" s="65"/>
      <c r="T24" s="65"/>
      <c r="U24" s="157"/>
      <c r="V24" s="65" t="s">
        <v>227</v>
      </c>
      <c r="W24" s="65"/>
      <c r="X24" s="65"/>
      <c r="Y24" s="65"/>
      <c r="Z24" s="65"/>
      <c r="AA24" s="65"/>
      <c r="AB24" s="157"/>
      <c r="AC24" s="65" t="s">
        <v>228</v>
      </c>
      <c r="AD24" s="65"/>
      <c r="AE24" s="65"/>
      <c r="AF24" s="65"/>
      <c r="AG24" s="65"/>
      <c r="AH24" s="65"/>
      <c r="AI24" s="157"/>
      <c r="AJ24" s="65" t="s">
        <v>229</v>
      </c>
      <c r="AK24" s="65"/>
      <c r="AL24" s="65"/>
      <c r="AM24" s="65"/>
      <c r="AN24" s="65"/>
      <c r="AO24" s="65"/>
      <c r="AP24" s="157"/>
      <c r="AQ24" s="65" t="s">
        <v>230</v>
      </c>
      <c r="AR24" s="65"/>
      <c r="AS24" s="65"/>
      <c r="AT24" s="65"/>
      <c r="AU24" s="65"/>
      <c r="AV24" s="65"/>
      <c r="AW24" s="157"/>
      <c r="AX24" s="65" t="s">
        <v>231</v>
      </c>
      <c r="AY24" s="65"/>
      <c r="AZ24" s="65"/>
      <c r="BA24" s="65"/>
      <c r="BB24" s="65"/>
      <c r="BC24" s="65"/>
      <c r="BD24" s="157"/>
      <c r="BE24" s="65" t="s">
        <v>232</v>
      </c>
      <c r="BF24" s="65"/>
      <c r="BG24" s="65"/>
      <c r="BH24" s="65"/>
      <c r="BI24" s="65"/>
      <c r="BJ24" s="65"/>
    </row>
    <row r="25" spans="1:62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113.97362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1.7139248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1.6270751999999999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14.375399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1.5649573000000001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586.19169999999997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6.4064769999999998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2.8974712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1.6099793</v>
      </c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7"/>
      <c r="H34" s="65" t="s">
        <v>236</v>
      </c>
      <c r="I34" s="65"/>
      <c r="J34" s="65"/>
      <c r="K34" s="65"/>
      <c r="L34" s="65"/>
      <c r="M34" s="65"/>
      <c r="N34" s="157"/>
      <c r="O34" s="65" t="s">
        <v>237</v>
      </c>
      <c r="P34" s="65"/>
      <c r="Q34" s="65"/>
      <c r="R34" s="65"/>
      <c r="S34" s="65"/>
      <c r="T34" s="65"/>
      <c r="U34" s="157"/>
      <c r="V34" s="65" t="s">
        <v>238</v>
      </c>
      <c r="W34" s="65"/>
      <c r="X34" s="65"/>
      <c r="Y34" s="65"/>
      <c r="Z34" s="65"/>
      <c r="AA34" s="65"/>
      <c r="AB34" s="157"/>
      <c r="AC34" s="65" t="s">
        <v>239</v>
      </c>
      <c r="AD34" s="65"/>
      <c r="AE34" s="65"/>
      <c r="AF34" s="65"/>
      <c r="AG34" s="65"/>
      <c r="AH34" s="65"/>
      <c r="AI34" s="157"/>
      <c r="AJ34" s="65" t="s">
        <v>240</v>
      </c>
      <c r="AK34" s="65"/>
      <c r="AL34" s="65"/>
      <c r="AM34" s="65"/>
      <c r="AN34" s="65"/>
      <c r="AO34" s="65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>
      <c r="A36" s="159" t="s">
        <v>17</v>
      </c>
      <c r="B36" s="159">
        <v>560</v>
      </c>
      <c r="C36" s="159">
        <v>800</v>
      </c>
      <c r="D36" s="159">
        <v>0</v>
      </c>
      <c r="E36" s="159">
        <v>2000</v>
      </c>
      <c r="F36" s="159">
        <v>653.38715000000002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1195.1315</v>
      </c>
      <c r="N36" s="157"/>
      <c r="O36" s="159" t="s">
        <v>19</v>
      </c>
      <c r="P36" s="159">
        <v>0</v>
      </c>
      <c r="Q36" s="159">
        <v>0</v>
      </c>
      <c r="R36" s="159">
        <v>1300</v>
      </c>
      <c r="S36" s="159">
        <v>2000</v>
      </c>
      <c r="T36" s="159">
        <v>6085.1279999999997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3149.4602</v>
      </c>
      <c r="AB36" s="157"/>
      <c r="AC36" s="159" t="s">
        <v>21</v>
      </c>
      <c r="AD36" s="159">
        <v>0</v>
      </c>
      <c r="AE36" s="159">
        <v>0</v>
      </c>
      <c r="AF36" s="159">
        <v>2000</v>
      </c>
      <c r="AG36" s="159">
        <v>0</v>
      </c>
      <c r="AH36" s="159">
        <v>312.59775000000002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111.84981999999999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7"/>
      <c r="H44" s="65" t="s">
        <v>243</v>
      </c>
      <c r="I44" s="65"/>
      <c r="J44" s="65"/>
      <c r="K44" s="65"/>
      <c r="L44" s="65"/>
      <c r="M44" s="65"/>
      <c r="N44" s="157"/>
      <c r="O44" s="65" t="s">
        <v>244</v>
      </c>
      <c r="P44" s="65"/>
      <c r="Q44" s="65"/>
      <c r="R44" s="65"/>
      <c r="S44" s="65"/>
      <c r="T44" s="65"/>
      <c r="U44" s="157"/>
      <c r="V44" s="65" t="s">
        <v>245</v>
      </c>
      <c r="W44" s="65"/>
      <c r="X44" s="65"/>
      <c r="Y44" s="65"/>
      <c r="Z44" s="65"/>
      <c r="AA44" s="65"/>
      <c r="AB44" s="157"/>
      <c r="AC44" s="65" t="s">
        <v>246</v>
      </c>
      <c r="AD44" s="65"/>
      <c r="AE44" s="65"/>
      <c r="AF44" s="65"/>
      <c r="AG44" s="65"/>
      <c r="AH44" s="65"/>
      <c r="AI44" s="157"/>
      <c r="AJ44" s="65" t="s">
        <v>247</v>
      </c>
      <c r="AK44" s="65"/>
      <c r="AL44" s="65"/>
      <c r="AM44" s="65"/>
      <c r="AN44" s="65"/>
      <c r="AO44" s="65"/>
      <c r="AP44" s="157"/>
      <c r="AQ44" s="65" t="s">
        <v>248</v>
      </c>
      <c r="AR44" s="65"/>
      <c r="AS44" s="65"/>
      <c r="AT44" s="65"/>
      <c r="AU44" s="65"/>
      <c r="AV44" s="65"/>
      <c r="AW44" s="157"/>
      <c r="AX44" s="65" t="s">
        <v>249</v>
      </c>
      <c r="AY44" s="65"/>
      <c r="AZ44" s="65"/>
      <c r="BA44" s="65"/>
      <c r="BB44" s="65"/>
      <c r="BC44" s="65"/>
      <c r="BD44" s="157"/>
      <c r="BE44" s="65" t="s">
        <v>250</v>
      </c>
      <c r="BF44" s="65"/>
      <c r="BG44" s="65"/>
      <c r="BH44" s="65"/>
      <c r="BI44" s="65"/>
      <c r="BJ44" s="65"/>
    </row>
    <row r="45" spans="1:68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14.843612</v>
      </c>
      <c r="G46" s="157"/>
      <c r="H46" s="159" t="s">
        <v>24</v>
      </c>
      <c r="I46" s="159">
        <v>6</v>
      </c>
      <c r="J46" s="159">
        <v>7</v>
      </c>
      <c r="K46" s="159">
        <v>0</v>
      </c>
      <c r="L46" s="159">
        <v>35</v>
      </c>
      <c r="M46" s="159">
        <v>10.433749000000001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2118.8139999999999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0.28233644000000002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3.5480974000000001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132.53796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78.626649999999998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16" sqref="K16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72</v>
      </c>
      <c r="E2" s="63">
        <v>1848.056</v>
      </c>
      <c r="F2" s="63">
        <v>306.17804000000001</v>
      </c>
      <c r="G2" s="63">
        <v>40.722377999999999</v>
      </c>
      <c r="H2" s="63">
        <v>17.027172</v>
      </c>
      <c r="I2" s="63">
        <v>23.695204</v>
      </c>
      <c r="J2" s="63">
        <v>63.953327000000002</v>
      </c>
      <c r="K2" s="63">
        <v>33.882075999999998</v>
      </c>
      <c r="L2" s="63">
        <v>30.071252999999999</v>
      </c>
      <c r="M2" s="63">
        <v>26.033435999999998</v>
      </c>
      <c r="N2" s="63">
        <v>2.5917024999999998</v>
      </c>
      <c r="O2" s="63">
        <v>14.516349</v>
      </c>
      <c r="P2" s="63">
        <v>1113.6152</v>
      </c>
      <c r="Q2" s="63">
        <v>26.748557999999999</v>
      </c>
      <c r="R2" s="63">
        <v>622.59564</v>
      </c>
      <c r="S2" s="63">
        <v>152.51768000000001</v>
      </c>
      <c r="T2" s="63">
        <v>5640.9354999999996</v>
      </c>
      <c r="U2" s="63">
        <v>4.1051140000000004</v>
      </c>
      <c r="V2" s="63">
        <v>16.253162</v>
      </c>
      <c r="W2" s="63">
        <v>246.60602</v>
      </c>
      <c r="X2" s="63">
        <v>113.97362</v>
      </c>
      <c r="Y2" s="63">
        <v>1.7139248</v>
      </c>
      <c r="Z2" s="63">
        <v>1.6270751999999999</v>
      </c>
      <c r="AA2" s="63">
        <v>14.375399</v>
      </c>
      <c r="AB2" s="63">
        <v>1.5649573000000001</v>
      </c>
      <c r="AC2" s="63">
        <v>586.19169999999997</v>
      </c>
      <c r="AD2" s="63">
        <v>6.4064769999999998</v>
      </c>
      <c r="AE2" s="63">
        <v>2.8974712</v>
      </c>
      <c r="AF2" s="63">
        <v>1.6099793</v>
      </c>
      <c r="AG2" s="63">
        <v>653.38715000000002</v>
      </c>
      <c r="AH2" s="63">
        <v>290.20657</v>
      </c>
      <c r="AI2" s="63">
        <v>363.18054000000001</v>
      </c>
      <c r="AJ2" s="63">
        <v>1195.1315</v>
      </c>
      <c r="AK2" s="63">
        <v>6085.1279999999997</v>
      </c>
      <c r="AL2" s="63">
        <v>312.59775000000002</v>
      </c>
      <c r="AM2" s="63">
        <v>3149.4602</v>
      </c>
      <c r="AN2" s="63">
        <v>111.84981999999999</v>
      </c>
      <c r="AO2" s="63">
        <v>14.843612</v>
      </c>
      <c r="AP2" s="63">
        <v>11.518886</v>
      </c>
      <c r="AQ2" s="63">
        <v>3.3247263</v>
      </c>
      <c r="AR2" s="63">
        <v>10.433749000000001</v>
      </c>
      <c r="AS2" s="63">
        <v>2118.8139999999999</v>
      </c>
      <c r="AT2" s="63">
        <v>0.28233644000000002</v>
      </c>
      <c r="AU2" s="63">
        <v>3.5480974000000001</v>
      </c>
      <c r="AV2" s="63">
        <v>132.53796</v>
      </c>
      <c r="AW2" s="63">
        <v>78.626649999999998</v>
      </c>
      <c r="AX2" s="63">
        <v>0.23013304000000001</v>
      </c>
      <c r="AY2" s="63">
        <v>0.86376140000000001</v>
      </c>
      <c r="AZ2" s="63">
        <v>330.96652</v>
      </c>
      <c r="BA2" s="63">
        <v>36.229089999999999</v>
      </c>
      <c r="BB2" s="63">
        <v>13.623783</v>
      </c>
      <c r="BC2" s="63">
        <v>12.582503000000001</v>
      </c>
      <c r="BD2" s="63">
        <v>10.005056</v>
      </c>
      <c r="BE2" s="63">
        <v>0.6856428</v>
      </c>
      <c r="BF2" s="63">
        <v>3.9989849999999998</v>
      </c>
      <c r="BG2" s="63">
        <v>6.9387240000000003E-3</v>
      </c>
      <c r="BH2" s="63">
        <v>5.9615090000000003E-2</v>
      </c>
      <c r="BI2" s="63">
        <v>4.4637049999999998E-2</v>
      </c>
      <c r="BJ2" s="63">
        <v>0.14892907</v>
      </c>
      <c r="BK2" s="63">
        <v>5.3374800000000001E-4</v>
      </c>
      <c r="BL2" s="63">
        <v>0.46969055999999998</v>
      </c>
      <c r="BM2" s="63">
        <v>4.4074096999999997</v>
      </c>
      <c r="BN2" s="63">
        <v>1.2450098999999999</v>
      </c>
      <c r="BO2" s="63">
        <v>67.90728</v>
      </c>
      <c r="BP2" s="63">
        <v>12.313817</v>
      </c>
      <c r="BQ2" s="63">
        <v>23.862179999999999</v>
      </c>
      <c r="BR2" s="63">
        <v>80.145250000000004</v>
      </c>
      <c r="BS2" s="63">
        <v>23.498204999999999</v>
      </c>
      <c r="BT2" s="63">
        <v>14.778359</v>
      </c>
      <c r="BU2" s="63">
        <v>1.2727723E-2</v>
      </c>
      <c r="BV2" s="63">
        <v>3.2239539999999997E-2</v>
      </c>
      <c r="BW2" s="63">
        <v>0.97459680000000004</v>
      </c>
      <c r="BX2" s="63">
        <v>1.2459749</v>
      </c>
      <c r="BY2" s="63">
        <v>0.16943994000000001</v>
      </c>
      <c r="BZ2" s="63">
        <v>3.7431565999999997E-4</v>
      </c>
      <c r="CA2" s="63">
        <v>0.96948089999999998</v>
      </c>
      <c r="CB2" s="63">
        <v>1.4681856E-2</v>
      </c>
      <c r="CC2" s="63">
        <v>0.26080900000000001</v>
      </c>
      <c r="CD2" s="63">
        <v>0.81151229999999996</v>
      </c>
      <c r="CE2" s="63">
        <v>4.5181020000000002E-2</v>
      </c>
      <c r="CF2" s="63">
        <v>0.10015232</v>
      </c>
      <c r="CG2" s="63">
        <v>0</v>
      </c>
      <c r="CH2" s="63">
        <v>3.1520597999999997E-2</v>
      </c>
      <c r="CI2" s="63">
        <v>2.5329929999999999E-3</v>
      </c>
      <c r="CJ2" s="63">
        <v>1.6476884000000001</v>
      </c>
      <c r="CK2" s="63">
        <v>1.0202744999999999E-2</v>
      </c>
      <c r="CL2" s="63">
        <v>0.42814787999999998</v>
      </c>
      <c r="CM2" s="63">
        <v>3.9203209999999999</v>
      </c>
      <c r="CN2" s="63">
        <v>2110.9663</v>
      </c>
      <c r="CO2" s="63">
        <v>3748.32</v>
      </c>
      <c r="CP2" s="63">
        <v>1977.4938</v>
      </c>
      <c r="CQ2" s="63">
        <v>797.38909999999998</v>
      </c>
      <c r="CR2" s="63">
        <v>369.22559999999999</v>
      </c>
      <c r="CS2" s="63">
        <v>523.33745999999996</v>
      </c>
      <c r="CT2" s="63">
        <v>2096.9472999999998</v>
      </c>
      <c r="CU2" s="63">
        <v>1290.4949999999999</v>
      </c>
      <c r="CV2" s="63">
        <v>1719.3400999999999</v>
      </c>
      <c r="CW2" s="63">
        <v>1402.7617</v>
      </c>
      <c r="CX2" s="63">
        <v>416.88959999999997</v>
      </c>
      <c r="CY2" s="63">
        <v>2756.8629999999998</v>
      </c>
      <c r="CZ2" s="63">
        <v>1444.8484000000001</v>
      </c>
      <c r="DA2" s="63">
        <v>2991.4337999999998</v>
      </c>
      <c r="DB2" s="63">
        <v>3008.5652</v>
      </c>
      <c r="DC2" s="63">
        <v>4155.4486999999999</v>
      </c>
      <c r="DD2" s="63">
        <v>6964.1693999999998</v>
      </c>
      <c r="DE2" s="63">
        <v>1416.5494000000001</v>
      </c>
      <c r="DF2" s="63">
        <v>3760.2258000000002</v>
      </c>
      <c r="DG2" s="63">
        <v>1600.1913</v>
      </c>
      <c r="DH2" s="63">
        <v>49.838012999999997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36.229089999999999</v>
      </c>
      <c r="B6">
        <f>BB2</f>
        <v>13.623783</v>
      </c>
      <c r="C6">
        <f>BC2</f>
        <v>12.582503000000001</v>
      </c>
      <c r="D6">
        <f>BD2</f>
        <v>10.005056</v>
      </c>
    </row>
    <row r="7" spans="1:113">
      <c r="B7">
        <f>ROUND(B6/MAX($B$6,$C$6,$D$6),1)</f>
        <v>1</v>
      </c>
      <c r="C7">
        <f>ROUND(C6/MAX($B$6,$C$6,$D$6),1)</f>
        <v>0.9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E24" sqref="E24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17633</v>
      </c>
      <c r="C2" s="56">
        <f ca="1">YEAR(TODAY())-YEAR(B2)+IF(TODAY()&gt;=DATE(YEAR(TODAY()),MONTH(B2),DAY(B2)),0,-1)</f>
        <v>72</v>
      </c>
      <c r="E2" s="52">
        <v>147.80000000000001</v>
      </c>
      <c r="F2" s="53" t="s">
        <v>39</v>
      </c>
      <c r="G2" s="52">
        <v>58.1</v>
      </c>
      <c r="H2" s="51" t="s">
        <v>41</v>
      </c>
      <c r="I2" s="70">
        <f>ROUND(G3/E3^2,1)</f>
        <v>26.6</v>
      </c>
    </row>
    <row r="3" spans="1:9">
      <c r="E3" s="51">
        <f>E2/100</f>
        <v>1.4780000000000002</v>
      </c>
      <c r="F3" s="51" t="s">
        <v>40</v>
      </c>
      <c r="G3" s="51">
        <f>G2</f>
        <v>58.1</v>
      </c>
      <c r="H3" s="51" t="s">
        <v>41</v>
      </c>
      <c r="I3" s="70"/>
    </row>
    <row r="4" spans="1:9">
      <c r="A4" t="s">
        <v>273</v>
      </c>
    </row>
    <row r="5" spans="1:9">
      <c r="B5" s="60">
        <v>44053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이영림, ID : H1900337)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04일 15:24:21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44053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72</v>
      </c>
      <c r="G12" s="92"/>
      <c r="H12" s="92"/>
      <c r="I12" s="92"/>
      <c r="K12" s="121">
        <f>'개인정보 및 신체계측 입력'!E2</f>
        <v>147.80000000000001</v>
      </c>
      <c r="L12" s="122"/>
      <c r="M12" s="115">
        <f>'개인정보 및 신체계측 입력'!G2</f>
        <v>58.1</v>
      </c>
      <c r="N12" s="116"/>
      <c r="O12" s="111" t="s">
        <v>271</v>
      </c>
      <c r="P12" s="105"/>
      <c r="Q12" s="88">
        <f>'개인정보 및 신체계측 입력'!I2</f>
        <v>26.6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이영림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74.522000000000006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9.9120000000000008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15.566000000000001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0.7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12.1</v>
      </c>
      <c r="L72" s="36" t="s">
        <v>53</v>
      </c>
      <c r="M72" s="36">
        <f>ROUND('DRIs DATA'!K8,1)</f>
        <v>8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83.01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135.44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113.97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104.33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81.67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405.68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148.44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2020-12-09T04:29:07Z</dcterms:modified>
</cp:coreProperties>
</file>