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<sst xmlns="http://schemas.openxmlformats.org/spreadsheetml/2006/main" count="692" uniqueCount="283">
  <si>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</si>
  <si>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</si>
  <si>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</si>
  <si>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</si>
  <si>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</si>
  <si>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</si>
  <si>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</si>
  <si>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</si>
  <si>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</si>
  <si>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</si>
  <si>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</si>
  <si>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</si>
  <si>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</si>
  <si>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</si>
  <si>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</si>
  <si>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</si>
  <si>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</si>
  <si>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</si>
  <si>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</si>
  <si>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</si>
  <si>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</si>
  <si>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</si>
  <si>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</si>
  <si>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</si>
  <si>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</si>
  <si>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</si>
  <si>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</si>
  <si>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</si>
  <si>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</si>
  <si>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</si>
  <si>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</si>
  <si>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</si>
  <si>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</si>
  <si>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</si>
  <si>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</si>
  <si>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</si>
  <si>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</si>
  <si>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</si>
  <si>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</si>
  <si>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</si>
  <si>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</si>
  <si>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</si>
  <si>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</si>
  <si>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</si>
  <si>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</si>
  <si>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</si>
  <si>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</si>
  <si>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</si>
  <si>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</si>
  <si>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</si>
  <si>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</si>
  <si>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</si>
  <si>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</si>
  <si>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</si>
  <si>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</si>
  <si>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</si>
  <si>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</si>
  <si>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</si>
  <si>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</si>
  <si>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</si>
  <si>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</si>
  <si>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</si>
  <si>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</si>
  <si>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</si>
  <si>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</si>
  <si>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</si>
  <si>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</si>
  <si>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</si>
  <si>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</si>
  <si>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</si>
  <si>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</si>
  <si>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</si>
  <si>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</si>
  <si>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</si>
  <si>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</si>
  <si>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</si>
  <si>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</si>
  <si>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</si>
  <si>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</si>
  <si>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</si>
  <si>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</si>
  <si>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</si>
  <si>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</si>
  <si>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</si>
  <si>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</si>
  <si>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</si>
  <si>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</si>
  <si>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</si>
  <si>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</si>
  <si>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</si>
  <si>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</si>
  <si>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</si>
  <si>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</si>
  <si>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</si>
  <si>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</si>
  <si>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</si>
  <si>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</si>
  <si>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</si>
  <si>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</si>
  <si>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</si>
  <si>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</si>
  <si>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</si>
  <si>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</si>
  <si>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</si>
  <si>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</si>
  <si>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</si>
  <si>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</si>
  <si>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</si>
  <si>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</si>
  <si>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</si>
  <si>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</si>
  <si>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</si>
  <si>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</si>
  <si>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</si>
  <si>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</si>
  <si>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</si>
  <si>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</si>
  <si>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</si>
  <si>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</si>
  <si>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</si>
  <si>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</si>
  <si>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</si>
  <si>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</si>
  <si>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</si>
  <si>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</si>
  <si>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</si>
  <si>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</si>
  <si>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</si>
  <si>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</si>
  <si>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</si>
  <si>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</si>
  <si>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</si>
  <si>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</si>
  <si>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</si>
  <si>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</si>
  <si>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</si>
  <si>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</si>
  <si>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</si>
  <si>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</si>
  <si>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</si>
  <si>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</si>
  <si>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</si>
  <si>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</si>
  <si>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</si>
  <si>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</si>
  <si>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</si>
  <si>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</si>
  <si>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</si>
  <si>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</si>
  <si>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</si>
  <si>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</si>
  <si>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</si>
  <si>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</si>
  <si>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</si>
  <si>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</si>
  <si>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</si>
  <si>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</si>
  <si>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</si>
  <si>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</si>
  <si>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</si>
  <si>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</si>
  <si>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</si>
  <si>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</si>
  <si>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</si>
  <si>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</si>
  <si>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</si>
  <si>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</si>
  <si>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</si>
  <si>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</si>
  <si>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</si>
  <si>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</si>
  <si>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</si>
  <si>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</si>
  <si>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</si>
  <si>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</si>
  <si>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</si>
  <si>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</si>
  <si>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</si>
  <si>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</si>
  <si>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</si>
  <si>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</si>
  <si>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</si>
  <si>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</si>
  <si>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</si>
  <si>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</si>
  <si>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</si>
  <si>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</si>
  <si>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</si>
  <si>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</si>
  <si>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</si>
  <si>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</si>
  <si>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</si>
  <si>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</si>
  <si>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</si>
  <si>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</si>
  <si>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</si>
  <si>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</si>
  <si>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</si>
  <si>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</si>
  <si>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</si>
  <si>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</si>
  <si>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</si>
  <si>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</si>
  <si>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</si>
  <si>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</si>
  <si>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</si>
  <si>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</si>
  <si>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</si>
  <si>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</si>
  <si>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</si>
  <si>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</si>
  <si>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</si>
  <si>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</si>
  <si>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</si>
  <si>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</si>
  <si>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</si>
  <si>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</si>
  <si>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</si>
  <si>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</si>
  <si>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</si>
  <si>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</si>
  <si>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</si>
  <si>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</si>
  <si>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</si>
  <si>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</si>
  <si>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</si>
  <si>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</si>
  <si>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</si>
  <si>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</si>
  <si>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</si>
  <si>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</si>
  <si>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</si>
  <si>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</si>
  <si>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</si>
  <si>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</si>
  <si>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</si>
  <si>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</si>
  <si>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</si>
  <si>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</si>
  <si>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</si>
  <si>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</si>
  <si>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</si>
  <si>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</si>
  <si>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</si>
  <si>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</si>
  <si>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</si>
  <si>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</si>
  <si>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</si>
  <si>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</si>
  <si>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</si>
  <si>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</si>
  <si>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</si>
  <si>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</si>
  <si>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</si>
  <si>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</si>
  <si>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</si>
  <si>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</si>
  <si>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</si>
  <si>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</si>
  <si>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</si>
  <si>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</si>
  <si>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</si>
  <si>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</si>
  <si>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</si>
  <si>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</si>
  <si>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</si>
  <si>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</si>
  <si>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</si>
  <si>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</si>
  <si>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</si>
  <si>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</si>
  <si>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</si>
  <si>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</si>
  <si>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</si>
  <si>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</si>
  <si>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</si>
  <si>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</si>
  <si>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</si>
  <si>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</si>
  <si>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이학기, ID : H1900342)</t>
  </si>
  <si>
    <t>2020년 12월 04일 15:30:40</t>
  </si>
  <si>
    <t>H1900342</t>
  </si>
  <si>
    <t>이학기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</si>
</sst>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253.8912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8.163297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3.3102870000000002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3810.4404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11909.484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312.09625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535.69434000000001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38.252758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2559.5464000000002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5.838484E-2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10.074904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101.18787399999999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1647.2637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256.36072000000001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11.811999999999999</c:v>
                </c:pt>
                <c:pt idx="1">
                  <c:v>38.515000000000001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40.93573</c:v>
                </c:pt>
                <c:pt idx="1">
                  <c:v>50.454030000000003</c:v>
                </c:pt>
                <c:pt idx="2">
                  <c:v>55.49926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2218.4775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74.719319999999996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61.53</c:v>
                </c:pt>
                <c:pt idx="1">
                  <c:v>15.035</c:v>
                </c:pt>
                <c:pt idx="2">
                  <c:v>23.436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5393.0785999999998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401.84222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1980.3768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13.144636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25893.254000000001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64.833870000000005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5.3323517000000002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1124.6785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4.8809570000000004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56.356696999999997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5.3323517000000002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2157.8389000000002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54.22457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이학기, ID : H1900342)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15:30:40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5393.0785999999998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253.8912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101.18787399999999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61.53</v>
      </c>
      <c r="G8" s="59">
        <f>'DRIs DATA 입력'!G8</f>
        <v>15.035</v>
      </c>
      <c r="H8" s="59">
        <f>'DRIs DATA 입력'!H8</f>
        <v>23.436</v>
      </c>
      <c r="I8" s="46"/>
      <c r="J8" s="59" t="s">
        <v>216</v>
      </c>
      <c r="K8" s="59">
        <f>'DRIs DATA 입력'!K8</f>
        <v>11.811999999999999</v>
      </c>
      <c r="L8" s="59">
        <f>'DRIs DATA 입력'!L8</f>
        <v>38.515000000000001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2218.4775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74.719319999999996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13.144636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1124.6785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401.84222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6.5561210000000001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4.8809570000000004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56.356696999999997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5.3323517000000002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2157.8389000000002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54.22457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8.163297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3.3102870000000002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1980.3768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3810.4404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25893.254000000001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11909.484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312.09625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535.69434000000001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64.833870000000005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38.252758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2559.5464000000002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5.838484E-2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10.074904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1647.2637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256.36072000000001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2000</v>
      </c>
      <c r="C6" s="160">
        <v>5393.0785999999998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45</v>
      </c>
      <c r="P6" s="160">
        <v>55</v>
      </c>
      <c r="Q6" s="160">
        <v>0</v>
      </c>
      <c r="R6" s="160">
        <v>0</v>
      </c>
      <c r="S6" s="160">
        <v>253.8912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101.18787399999999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61.53</v>
      </c>
      <c r="G8" s="160">
        <v>15.035</v>
      </c>
      <c r="H8" s="160">
        <v>23.436</v>
      </c>
      <c r="I8" s="158"/>
      <c r="J8" s="160" t="s">
        <v>216</v>
      </c>
      <c r="K8" s="160">
        <v>11.811999999999999</v>
      </c>
      <c r="L8" s="160">
        <v>38.515000000000001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500</v>
      </c>
      <c r="C16" s="160">
        <v>700</v>
      </c>
      <c r="D16" s="160">
        <v>0</v>
      </c>
      <c r="E16" s="160">
        <v>3000</v>
      </c>
      <c r="F16" s="160">
        <v>2218.4775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74.719319999999996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13.144636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1124.6785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401.84222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6.5561210000000001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4.8809570000000004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56.356696999999997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5.3323517000000002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2157.8389000000002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54.22457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8.163297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3.3102870000000002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570</v>
      </c>
      <c r="C36" s="160">
        <v>700</v>
      </c>
      <c r="D36" s="160">
        <v>0</v>
      </c>
      <c r="E36" s="160">
        <v>2000</v>
      </c>
      <c r="F36" s="160">
        <v>1980.3768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3810.4404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25893.254000000001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11909.484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312.09625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535.69434000000001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9</v>
      </c>
      <c r="D46" s="160">
        <v>0</v>
      </c>
      <c r="E46" s="160">
        <v>45</v>
      </c>
      <c r="F46" s="160">
        <v>64.833870000000005</v>
      </c>
      <c r="G46" s="158"/>
      <c r="H46" s="160" t="s">
        <v>24</v>
      </c>
      <c r="I46" s="160">
        <v>7</v>
      </c>
      <c r="J46" s="160">
        <v>9</v>
      </c>
      <c r="K46" s="160">
        <v>0</v>
      </c>
      <c r="L46" s="160">
        <v>35</v>
      </c>
      <c r="M46" s="160">
        <v>38.252758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2559.5464000000002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5.838484E-2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10.074904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1647.2637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256.36072000000001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44:F44"/>
    <mergeCell ref="H44:M44"/>
    <mergeCell ref="O44:T44"/>
    <mergeCell ref="V44:AA44"/>
    <mergeCell ref="AC44:AH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3" sqref="J1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70</v>
      </c>
      <c r="E2" s="63">
        <v>5393.0785999999998</v>
      </c>
      <c r="F2" s="63">
        <v>666.58640000000003</v>
      </c>
      <c r="G2" s="63">
        <v>162.87796</v>
      </c>
      <c r="H2" s="63">
        <v>77.440740000000005</v>
      </c>
      <c r="I2" s="63">
        <v>85.437224999999998</v>
      </c>
      <c r="J2" s="63">
        <v>253.8912</v>
      </c>
      <c r="K2" s="63">
        <v>122.35568000000001</v>
      </c>
      <c r="L2" s="63">
        <v>131.53551999999999</v>
      </c>
      <c r="M2" s="63">
        <v>101.18787399999999</v>
      </c>
      <c r="N2" s="63">
        <v>10.5735235</v>
      </c>
      <c r="O2" s="63">
        <v>59.241190000000003</v>
      </c>
      <c r="P2" s="63">
        <v>3303.7521999999999</v>
      </c>
      <c r="Q2" s="63">
        <v>107.95311</v>
      </c>
      <c r="R2" s="63">
        <v>2218.4775</v>
      </c>
      <c r="S2" s="63">
        <v>193.53515999999999</v>
      </c>
      <c r="T2" s="63">
        <v>24299.309000000001</v>
      </c>
      <c r="U2" s="63">
        <v>13.144636</v>
      </c>
      <c r="V2" s="63">
        <v>74.719319999999996</v>
      </c>
      <c r="W2" s="63">
        <v>1124.6785</v>
      </c>
      <c r="X2" s="63">
        <v>401.84222</v>
      </c>
      <c r="Y2" s="63">
        <v>6.5561210000000001</v>
      </c>
      <c r="Z2" s="63">
        <v>4.8809570000000004</v>
      </c>
      <c r="AA2" s="63">
        <v>56.356696999999997</v>
      </c>
      <c r="AB2" s="63">
        <v>5.3323517000000002</v>
      </c>
      <c r="AC2" s="63">
        <v>2157.8389000000002</v>
      </c>
      <c r="AD2" s="63">
        <v>54.22457</v>
      </c>
      <c r="AE2" s="63">
        <v>8.163297</v>
      </c>
      <c r="AF2" s="63">
        <v>3.3102870000000002</v>
      </c>
      <c r="AG2" s="63">
        <v>1980.3768</v>
      </c>
      <c r="AH2" s="63">
        <v>1283.1968999999999</v>
      </c>
      <c r="AI2" s="63">
        <v>697.18</v>
      </c>
      <c r="AJ2" s="63">
        <v>3810.4404</v>
      </c>
      <c r="AK2" s="63">
        <v>25893.254000000001</v>
      </c>
      <c r="AL2" s="63">
        <v>312.09625</v>
      </c>
      <c r="AM2" s="63">
        <v>11909.484</v>
      </c>
      <c r="AN2" s="63">
        <v>535.69434000000001</v>
      </c>
      <c r="AO2" s="63">
        <v>64.833870000000005</v>
      </c>
      <c r="AP2" s="63">
        <v>45.020316999999999</v>
      </c>
      <c r="AQ2" s="63">
        <v>19.813552999999999</v>
      </c>
      <c r="AR2" s="63">
        <v>38.252758</v>
      </c>
      <c r="AS2" s="63">
        <v>2559.5464000000002</v>
      </c>
      <c r="AT2" s="63">
        <v>5.838484E-2</v>
      </c>
      <c r="AU2" s="63">
        <v>10.074904</v>
      </c>
      <c r="AV2" s="63">
        <v>1647.2637</v>
      </c>
      <c r="AW2" s="63">
        <v>256.36072000000001</v>
      </c>
      <c r="AX2" s="63">
        <v>0.88211006000000003</v>
      </c>
      <c r="AY2" s="63">
        <v>9.6712790000000002</v>
      </c>
      <c r="AZ2" s="63">
        <v>852.87049999999999</v>
      </c>
      <c r="BA2" s="63">
        <v>146.92621</v>
      </c>
      <c r="BB2" s="63">
        <v>40.93573</v>
      </c>
      <c r="BC2" s="63">
        <v>50.454030000000003</v>
      </c>
      <c r="BD2" s="63">
        <v>55.49926</v>
      </c>
      <c r="BE2" s="63">
        <v>4.2093696999999999</v>
      </c>
      <c r="BF2" s="63">
        <v>17.650835000000001</v>
      </c>
      <c r="BG2" s="63">
        <v>0</v>
      </c>
      <c r="BH2" s="63">
        <v>4.23632E-3</v>
      </c>
      <c r="BI2" s="63">
        <v>5.3942499999999997E-3</v>
      </c>
      <c r="BJ2" s="63">
        <v>0.113175556</v>
      </c>
      <c r="BK2" s="63">
        <v>0</v>
      </c>
      <c r="BL2" s="63">
        <v>0.91170459999999998</v>
      </c>
      <c r="BM2" s="63">
        <v>13.100085</v>
      </c>
      <c r="BN2" s="63">
        <v>4.1730980000000004</v>
      </c>
      <c r="BO2" s="63">
        <v>265.09848</v>
      </c>
      <c r="BP2" s="63">
        <v>37.327449999999999</v>
      </c>
      <c r="BQ2" s="63">
        <v>68.842789999999994</v>
      </c>
      <c r="BR2" s="63">
        <v>249.94102000000001</v>
      </c>
      <c r="BS2" s="63">
        <v>227.49656999999999</v>
      </c>
      <c r="BT2" s="63">
        <v>55.566229999999997</v>
      </c>
      <c r="BU2" s="63">
        <v>0.41358545000000002</v>
      </c>
      <c r="BV2" s="63">
        <v>0.17672262999999999</v>
      </c>
      <c r="BW2" s="63">
        <v>3.3317250999999999</v>
      </c>
      <c r="BX2" s="63">
        <v>6.0539756000000002</v>
      </c>
      <c r="BY2" s="63">
        <v>0.43174089999999998</v>
      </c>
      <c r="BZ2" s="63">
        <v>2.6416087E-3</v>
      </c>
      <c r="CA2" s="63">
        <v>2.0072906000000001</v>
      </c>
      <c r="CB2" s="63">
        <v>2.5083714999999999E-2</v>
      </c>
      <c r="CC2" s="63">
        <v>0.85538479999999995</v>
      </c>
      <c r="CD2" s="63">
        <v>6.9012365000000004</v>
      </c>
      <c r="CE2" s="63">
        <v>0.16278997000000001</v>
      </c>
      <c r="CF2" s="63">
        <v>1.1336777</v>
      </c>
      <c r="CG2" s="63">
        <v>0</v>
      </c>
      <c r="CH2" s="63">
        <v>0.14235452000000001</v>
      </c>
      <c r="CI2" s="63">
        <v>1.8726399999999999E-6</v>
      </c>
      <c r="CJ2" s="63">
        <v>14.868624000000001</v>
      </c>
      <c r="CK2" s="63">
        <v>3.9195384999999999E-2</v>
      </c>
      <c r="CL2" s="63">
        <v>3.755709</v>
      </c>
      <c r="CM2" s="63">
        <v>12.433445000000001</v>
      </c>
      <c r="CN2" s="63">
        <v>7235.4889999999996</v>
      </c>
      <c r="CO2" s="63">
        <v>12695.143</v>
      </c>
      <c r="CP2" s="63">
        <v>9724.143</v>
      </c>
      <c r="CQ2" s="63">
        <v>3139.4421000000002</v>
      </c>
      <c r="CR2" s="63">
        <v>1926.1409000000001</v>
      </c>
      <c r="CS2" s="63">
        <v>719.66863999999998</v>
      </c>
      <c r="CT2" s="63">
        <v>7595.4823999999999</v>
      </c>
      <c r="CU2" s="63">
        <v>5147.8649999999998</v>
      </c>
      <c r="CV2" s="63">
        <v>1882.4276</v>
      </c>
      <c r="CW2" s="63">
        <v>6218.0010000000002</v>
      </c>
      <c r="CX2" s="63">
        <v>1738.5293999999999</v>
      </c>
      <c r="CY2" s="63">
        <v>8413.4590000000007</v>
      </c>
      <c r="CZ2" s="63">
        <v>5318.2725</v>
      </c>
      <c r="DA2" s="63">
        <v>11764.013999999999</v>
      </c>
      <c r="DB2" s="63">
        <v>9910.5205000000005</v>
      </c>
      <c r="DC2" s="63">
        <v>17256.916000000001</v>
      </c>
      <c r="DD2" s="63">
        <v>31746.724999999999</v>
      </c>
      <c r="DE2" s="63">
        <v>7561.8495999999996</v>
      </c>
      <c r="DF2" s="63">
        <v>11103.761</v>
      </c>
      <c r="DG2" s="63">
        <v>6984.88</v>
      </c>
      <c r="DH2" s="63">
        <v>484.23970000000003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146.92621</v>
      </c>
      <c r="B6">
        <f>BB2</f>
        <v>40.93573</v>
      </c>
      <c r="C6">
        <f>BC2</f>
        <v>50.454030000000003</v>
      </c>
      <c r="D6">
        <f>BD2</f>
        <v>55.49926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21" sqref="G2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18423</v>
      </c>
      <c r="C2" s="56">
        <f ca="1">YEAR(TODAY())-YEAR(B2)+IF(TODAY()&gt;=DATE(YEAR(TODAY()),MONTH(B2),DAY(B2)),0,-1)</f>
        <v>70</v>
      </c>
      <c r="E2" s="52">
        <v>169.1</v>
      </c>
      <c r="F2" s="53" t="s">
        <v>39</v>
      </c>
      <c r="G2" s="52">
        <v>66.5</v>
      </c>
      <c r="H2" s="51" t="s">
        <v>41</v>
      </c>
      <c r="I2" s="70">
        <f>ROUND(G3/E3^2,1)</f>
        <v>23.3</v>
      </c>
    </row>
    <row r="3" spans="1:9">
      <c r="E3" s="51">
        <f>E2/100</f>
        <v>1.6909999999999998</v>
      </c>
      <c r="F3" s="51" t="s">
        <v>40</v>
      </c>
      <c r="G3" s="51">
        <f>G2</f>
        <v>66.5</v>
      </c>
      <c r="H3" s="51" t="s">
        <v>41</v>
      </c>
      <c r="I3" s="70"/>
    </row>
    <row r="4" spans="1:9">
      <c r="A4" t="s">
        <v>273</v>
      </c>
    </row>
    <row r="5" spans="1:9">
      <c r="B5" s="60">
        <v>44056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이학기, ID : H1900342)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15:30:40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70</v>
      </c>
      <c r="G12" s="92"/>
      <c r="H12" s="92"/>
      <c r="I12" s="92"/>
      <c r="K12" s="121">
        <f>'개인정보 및 신체계측 입력'!E2</f>
        <v>169.1</v>
      </c>
      <c r="L12" s="122"/>
      <c r="M12" s="115">
        <f>'개인정보 및 신체계측 입력'!G2</f>
        <v>66.5</v>
      </c>
      <c r="N12" s="116"/>
      <c r="O12" s="111" t="s">
        <v>271</v>
      </c>
      <c r="P12" s="105"/>
      <c r="Q12" s="88">
        <f>'개인정보 및 신체계측 입력'!I2</f>
        <v>23.3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이학기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61.53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15.035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23.436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38.5</v>
      </c>
      <c r="L72" s="36" t="s">
        <v>53</v>
      </c>
      <c r="M72" s="36">
        <f>ROUND('DRIs DATA'!K8,1)</f>
        <v>11.8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295.8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622.66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401.84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355.49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247.55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1726.22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648.34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2020-12-09T04:59:48Z</dcterms:modified>
</cp:coreProperties>
</file>