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<sst xmlns="http://schemas.openxmlformats.org/spreadsheetml/2006/main" count="692" uniqueCount="283">
  <si>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</si>
  <si>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</si>
  <si>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</si>
  <si>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</si>
  <si>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</si>
  <si>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</si>
  <si>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</si>
  <si>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</si>
  <si>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</si>
  <si>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</si>
  <si>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</si>
  <si>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</si>
  <si>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</si>
  <si>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</si>
  <si>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</si>
  <si>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</si>
  <si>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</si>
  <si>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</si>
  <si>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</si>
  <si>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</si>
  <si>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</si>
  <si>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</si>
  <si>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</si>
  <si>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</si>
  <si>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</si>
  <si>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</si>
  <si>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</si>
  <si>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</si>
  <si>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</si>
  <si>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</si>
  <si>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</si>
  <si>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</si>
  <si>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</si>
  <si>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</si>
  <si>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</si>
  <si>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</si>
  <si>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</si>
  <si>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</si>
  <si>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</si>
  <si>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</si>
  <si>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</si>
  <si>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</si>
  <si>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</si>
  <si>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</si>
  <si>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</si>
  <si>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</si>
  <si>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</si>
  <si>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</si>
  <si>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</si>
  <si>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</si>
  <si>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</si>
  <si>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</si>
  <si>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</si>
  <si>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</si>
  <si>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</si>
  <si>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</si>
  <si>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</si>
  <si>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</si>
  <si>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</si>
  <si>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</si>
  <si>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</si>
  <si>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</si>
  <si>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</si>
  <si>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</si>
  <si>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</si>
  <si>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</si>
  <si>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</si>
  <si>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</si>
  <si>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</si>
  <si>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</si>
  <si>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</si>
  <si>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</si>
  <si>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</si>
  <si>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</si>
  <si>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</si>
  <si>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</si>
  <si>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</si>
  <si>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</si>
  <si>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</si>
  <si>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</si>
  <si>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</si>
  <si>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</si>
  <si>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</si>
  <si>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</si>
  <si>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</si>
  <si>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</si>
  <si>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</si>
  <si>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</si>
  <si>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</si>
  <si>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</si>
  <si>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</si>
  <si>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</si>
  <si>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</si>
  <si>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</si>
  <si>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</si>
  <si>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</si>
  <si>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</si>
  <si>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</si>
  <si>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</si>
  <si>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</si>
  <si>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</si>
  <si>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</si>
  <si>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</si>
  <si>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</si>
  <si>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</si>
  <si>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</si>
  <si>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</si>
  <si>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</si>
  <si>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</si>
  <si>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</si>
  <si>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</si>
  <si>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</si>
  <si>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</si>
  <si>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</si>
  <si>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</si>
  <si>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</si>
  <si>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</si>
  <si>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</si>
  <si>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</si>
  <si>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</si>
  <si>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</si>
  <si>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</si>
  <si>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</si>
  <si>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</si>
  <si>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</si>
  <si>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</si>
  <si>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</si>
  <si>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</si>
  <si>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</si>
  <si>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</si>
  <si>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</si>
  <si>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</si>
  <si>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</si>
  <si>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</si>
  <si>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</si>
  <si>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</si>
  <si>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</si>
  <si>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</si>
  <si>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</si>
  <si>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</si>
  <si>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</si>
  <si>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</si>
  <si>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</si>
  <si>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</si>
  <si>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</si>
  <si>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</si>
  <si>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</si>
  <si>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</si>
  <si>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</si>
  <si>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</si>
  <si>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</si>
  <si>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</si>
  <si>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</si>
  <si>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</si>
  <si>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</si>
  <si>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</si>
  <si>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</si>
  <si>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</si>
  <si>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</si>
  <si>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</si>
  <si>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</si>
  <si>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</si>
  <si>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</si>
  <si>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</si>
  <si>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</si>
  <si>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</si>
  <si>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</si>
  <si>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</si>
  <si>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</si>
  <si>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</si>
  <si>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</si>
  <si>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</si>
  <si>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</si>
  <si>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</si>
  <si>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</si>
  <si>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</si>
  <si>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</si>
  <si>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</si>
  <si>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</si>
  <si>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</si>
  <si>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</si>
  <si>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</si>
  <si>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</si>
  <si>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</si>
  <si>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</si>
  <si>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</si>
  <si>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</si>
  <si>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</si>
  <si>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</si>
  <si>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</si>
  <si>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</si>
  <si>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</si>
  <si>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</si>
  <si>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</si>
  <si>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</si>
  <si>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</si>
  <si>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</si>
  <si>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</si>
  <si>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</si>
  <si>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</si>
  <si>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</si>
  <si>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</si>
  <si>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</si>
  <si>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</si>
  <si>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</si>
  <si>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</si>
  <si>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</si>
  <si>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</si>
  <si>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</si>
  <si>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</si>
  <si>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</si>
  <si>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</si>
  <si>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</si>
  <si>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</si>
  <si>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</si>
  <si>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</si>
  <si>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</si>
  <si>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</si>
  <si>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</si>
  <si>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</si>
  <si>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</si>
  <si>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</si>
  <si>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</si>
  <si>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</si>
  <si>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</si>
  <si>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</si>
  <si>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</si>
  <si>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</si>
  <si>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</si>
  <si>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</si>
  <si>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</si>
  <si>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</si>
  <si>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</si>
  <si>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</si>
  <si>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</si>
  <si>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</si>
  <si>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</si>
  <si>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</si>
  <si>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</si>
  <si>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</si>
  <si>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</si>
  <si>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</si>
  <si>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</si>
  <si>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</si>
  <si>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</si>
  <si>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</si>
  <si>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</si>
  <si>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</si>
  <si>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</si>
  <si>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</si>
  <si>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</si>
  <si>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</si>
  <si>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</si>
  <si>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</si>
  <si>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</si>
  <si>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</si>
  <si>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</si>
  <si>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</si>
  <si>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</si>
  <si>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</si>
  <si>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</si>
  <si>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</si>
  <si>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</si>
  <si>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</si>
  <si>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</si>
  <si>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</si>
  <si>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</si>
  <si>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</si>
  <si>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</si>
  <si>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</si>
  <si>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</si>
  <si>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</si>
  <si>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</si>
  <si>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</si>
  <si>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</si>
  <si>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</si>
  <si>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</si>
  <si>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</si>
  <si>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H1900345</t>
  </si>
  <si>
    <t>문기숙</t>
  </si>
  <si>
    <t>F</t>
  </si>
  <si>
    <t>(설문지 : FFQ 95문항 설문지, 사용자 : 문기숙, ID : H1900345)</t>
  </si>
  <si>
    <t>2020년 12월 11일 13:26:06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</si>
</sst>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57.926037000000001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84560"/>
        <c:axId val="259882600"/>
      </c:barChart>
      <c:catAx>
        <c:axId val="25988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82600"/>
        <c:crosses val="autoZero"/>
        <c:auto val="1"/>
        <c:lblAlgn val="ctr"/>
        <c:lblOffset val="100"/>
        <c:noMultiLvlLbl val="0"/>
      </c:catAx>
      <c:valAx>
        <c:axId val="259882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8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1.8959397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942408"/>
        <c:axId val="442942800"/>
      </c:barChart>
      <c:catAx>
        <c:axId val="44294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42800"/>
        <c:crosses val="autoZero"/>
        <c:auto val="1"/>
        <c:lblAlgn val="ctr"/>
        <c:lblOffset val="100"/>
        <c:noMultiLvlLbl val="0"/>
      </c:catAx>
      <c:valAx>
        <c:axId val="44294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94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1.9517982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098112"/>
        <c:axId val="445098504"/>
      </c:barChart>
      <c:catAx>
        <c:axId val="44509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098504"/>
        <c:crosses val="autoZero"/>
        <c:auto val="1"/>
        <c:lblAlgn val="ctr"/>
        <c:lblOffset val="100"/>
        <c:noMultiLvlLbl val="0"/>
      </c:catAx>
      <c:valAx>
        <c:axId val="44509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09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1066.1433999999999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095368"/>
        <c:axId val="445096152"/>
      </c:barChart>
      <c:catAx>
        <c:axId val="44509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096152"/>
        <c:crosses val="autoZero"/>
        <c:auto val="1"/>
        <c:lblAlgn val="ctr"/>
        <c:lblOffset val="100"/>
        <c:noMultiLvlLbl val="0"/>
      </c:catAx>
      <c:valAx>
        <c:axId val="44509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09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2624.9539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5094976"/>
        <c:axId val="445097328"/>
      </c:barChart>
      <c:catAx>
        <c:axId val="44509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5097328"/>
        <c:crosses val="autoZero"/>
        <c:auto val="1"/>
        <c:lblAlgn val="ctr"/>
        <c:lblOffset val="100"/>
        <c:noMultiLvlLbl val="0"/>
      </c:catAx>
      <c:valAx>
        <c:axId val="4450973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509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71.847729999999999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040840"/>
        <c:axId val="211037704"/>
      </c:barChart>
      <c:catAx>
        <c:axId val="21104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037704"/>
        <c:crosses val="autoZero"/>
        <c:auto val="1"/>
        <c:lblAlgn val="ctr"/>
        <c:lblOffset val="100"/>
        <c:noMultiLvlLbl val="0"/>
      </c:catAx>
      <c:valAx>
        <c:axId val="211037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04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99.75009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039272"/>
        <c:axId val="449553496"/>
      </c:barChart>
      <c:catAx>
        <c:axId val="21103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9553496"/>
        <c:crosses val="autoZero"/>
        <c:auto val="1"/>
        <c:lblAlgn val="ctr"/>
        <c:lblOffset val="100"/>
        <c:noMultiLvlLbl val="0"/>
      </c:catAx>
      <c:valAx>
        <c:axId val="44955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03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9.3503319999999999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78680"/>
        <c:axId val="259086352"/>
      </c:barChart>
      <c:catAx>
        <c:axId val="25987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86352"/>
        <c:crosses val="autoZero"/>
        <c:auto val="1"/>
        <c:lblAlgn val="ctr"/>
        <c:lblOffset val="100"/>
        <c:noMultiLvlLbl val="0"/>
      </c:catAx>
      <c:valAx>
        <c:axId val="259086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7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538.46074999999996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88312"/>
        <c:axId val="259088704"/>
      </c:barChart>
      <c:catAx>
        <c:axId val="25908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88704"/>
        <c:crosses val="autoZero"/>
        <c:auto val="1"/>
        <c:lblAlgn val="ctr"/>
        <c:lblOffset val="100"/>
        <c:noMultiLvlLbl val="0"/>
      </c:catAx>
      <c:valAx>
        <c:axId val="2590887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8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3.3738236999999997E-2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92624"/>
        <c:axId val="259087920"/>
      </c:barChart>
      <c:catAx>
        <c:axId val="25909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87920"/>
        <c:crosses val="autoZero"/>
        <c:auto val="1"/>
        <c:lblAlgn val="ctr"/>
        <c:lblOffset val="100"/>
        <c:noMultiLvlLbl val="0"/>
      </c:catAx>
      <c:valAx>
        <c:axId val="25908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9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3.2175725000000002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85960"/>
        <c:axId val="259091056"/>
      </c:barChart>
      <c:catAx>
        <c:axId val="25908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91056"/>
        <c:crosses val="autoZero"/>
        <c:auto val="1"/>
        <c:lblAlgn val="ctr"/>
        <c:lblOffset val="100"/>
        <c:noMultiLvlLbl val="0"/>
      </c:catAx>
      <c:valAx>
        <c:axId val="259091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8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19.138725000000001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83384"/>
        <c:axId val="259878288"/>
      </c:barChart>
      <c:catAx>
        <c:axId val="25988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78288"/>
        <c:crosses val="autoZero"/>
        <c:auto val="1"/>
        <c:lblAlgn val="ctr"/>
        <c:lblOffset val="100"/>
        <c:noMultiLvlLbl val="0"/>
      </c:catAx>
      <c:valAx>
        <c:axId val="259878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8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94.011259999999993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87136"/>
        <c:axId val="259089880"/>
      </c:barChart>
      <c:catAx>
        <c:axId val="25908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89880"/>
        <c:crosses val="autoZero"/>
        <c:auto val="1"/>
        <c:lblAlgn val="ctr"/>
        <c:lblOffset val="100"/>
        <c:noMultiLvlLbl val="0"/>
      </c:catAx>
      <c:valAx>
        <c:axId val="2590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75.978485000000006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89096"/>
        <c:axId val="259089488"/>
      </c:barChart>
      <c:catAx>
        <c:axId val="25908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89488"/>
        <c:crosses val="autoZero"/>
        <c:auto val="1"/>
        <c:lblAlgn val="ctr"/>
        <c:lblOffset val="100"/>
        <c:noMultiLvlLbl val="0"/>
      </c:catAx>
      <c:valAx>
        <c:axId val="259089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8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6.9290000000000003</c:v>
                </c:pt>
                <c:pt idx="1">
                  <c:v>12.827999999999999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090664"/>
        <c:axId val="259091840"/>
      </c:barChart>
      <c:catAx>
        <c:axId val="25909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91840"/>
        <c:crosses val="autoZero"/>
        <c:auto val="1"/>
        <c:lblAlgn val="ctr"/>
        <c:lblOffset val="100"/>
        <c:noMultiLvlLbl val="0"/>
      </c:catAx>
      <c:valAx>
        <c:axId val="25909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9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7.3459972999999996</c:v>
                </c:pt>
                <c:pt idx="1">
                  <c:v>9.1734085000000007</c:v>
                </c:pt>
                <c:pt idx="2">
                  <c:v>8.3735894999999996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393.71679999999998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6976"/>
        <c:axId val="529809328"/>
      </c:barChart>
      <c:catAx>
        <c:axId val="52980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9328"/>
        <c:crosses val="autoZero"/>
        <c:auto val="1"/>
        <c:lblAlgn val="ctr"/>
        <c:lblOffset val="100"/>
        <c:noMultiLvlLbl val="0"/>
      </c:catAx>
      <c:valAx>
        <c:axId val="529809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14.905067000000001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1680"/>
        <c:axId val="529805016"/>
      </c:barChart>
      <c:catAx>
        <c:axId val="52981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5016"/>
        <c:crosses val="autoZero"/>
        <c:auto val="1"/>
        <c:lblAlgn val="ctr"/>
        <c:lblOffset val="100"/>
        <c:noMultiLvlLbl val="0"/>
      </c:catAx>
      <c:valAx>
        <c:axId val="52980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78.826999999999998</c:v>
                </c:pt>
                <c:pt idx="1">
                  <c:v>7.79</c:v>
                </c:pt>
                <c:pt idx="2">
                  <c:v>13.382999999999999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812072"/>
        <c:axId val="529805408"/>
      </c:barChart>
      <c:catAx>
        <c:axId val="529812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5408"/>
        <c:crosses val="autoZero"/>
        <c:auto val="1"/>
        <c:lblAlgn val="ctr"/>
        <c:lblOffset val="100"/>
        <c:noMultiLvlLbl val="0"/>
      </c:catAx>
      <c:valAx>
        <c:axId val="529805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2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1931.5552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6584"/>
        <c:axId val="529807368"/>
      </c:barChart>
      <c:catAx>
        <c:axId val="52980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7368"/>
        <c:crosses val="autoZero"/>
        <c:auto val="1"/>
        <c:lblAlgn val="ctr"/>
        <c:lblOffset val="100"/>
        <c:noMultiLvlLbl val="0"/>
      </c:catAx>
      <c:valAx>
        <c:axId val="529807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68.996979999999994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7760"/>
        <c:axId val="529808152"/>
      </c:barChart>
      <c:catAx>
        <c:axId val="52980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8152"/>
        <c:crosses val="autoZero"/>
        <c:auto val="1"/>
        <c:lblAlgn val="ctr"/>
        <c:lblOffset val="100"/>
        <c:noMultiLvlLbl val="0"/>
      </c:catAx>
      <c:valAx>
        <c:axId val="529808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335.92824999999999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0504"/>
        <c:axId val="529810112"/>
      </c:barChart>
      <c:catAx>
        <c:axId val="52981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10112"/>
        <c:crosses val="autoZero"/>
        <c:auto val="1"/>
        <c:lblAlgn val="ctr"/>
        <c:lblOffset val="100"/>
        <c:noMultiLvlLbl val="0"/>
      </c:catAx>
      <c:valAx>
        <c:axId val="52981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2.2038495999999999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79072"/>
        <c:axId val="259877896"/>
      </c:barChart>
      <c:catAx>
        <c:axId val="25987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77896"/>
        <c:crosses val="autoZero"/>
        <c:auto val="1"/>
        <c:lblAlgn val="ctr"/>
        <c:lblOffset val="100"/>
        <c:noMultiLvlLbl val="0"/>
      </c:catAx>
      <c:valAx>
        <c:axId val="259877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7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4065.3485999999998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1288"/>
        <c:axId val="261437048"/>
      </c:barChart>
      <c:catAx>
        <c:axId val="52981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437048"/>
        <c:crosses val="autoZero"/>
        <c:auto val="1"/>
        <c:lblAlgn val="ctr"/>
        <c:lblOffset val="100"/>
        <c:noMultiLvlLbl val="0"/>
      </c:catAx>
      <c:valAx>
        <c:axId val="26143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10.577083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434696"/>
        <c:axId val="261435480"/>
      </c:barChart>
      <c:catAx>
        <c:axId val="26143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435480"/>
        <c:crosses val="autoZero"/>
        <c:auto val="1"/>
        <c:lblAlgn val="ctr"/>
        <c:lblOffset val="100"/>
        <c:noMultiLvlLbl val="0"/>
      </c:catAx>
      <c:valAx>
        <c:axId val="26143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43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1.2820982000000001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432344"/>
        <c:axId val="261431168"/>
      </c:barChart>
      <c:catAx>
        <c:axId val="26143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431168"/>
        <c:crosses val="autoZero"/>
        <c:auto val="1"/>
        <c:lblAlgn val="ctr"/>
        <c:lblOffset val="100"/>
        <c:noMultiLvlLbl val="0"/>
      </c:catAx>
      <c:valAx>
        <c:axId val="26143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43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142.61021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84168"/>
        <c:axId val="259884952"/>
      </c:barChart>
      <c:catAx>
        <c:axId val="25988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84952"/>
        <c:crosses val="autoZero"/>
        <c:auto val="1"/>
        <c:lblAlgn val="ctr"/>
        <c:lblOffset val="100"/>
        <c:noMultiLvlLbl val="0"/>
      </c:catAx>
      <c:valAx>
        <c:axId val="25988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8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1.0694728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83776"/>
        <c:axId val="259879464"/>
      </c:barChart>
      <c:catAx>
        <c:axId val="25988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79464"/>
        <c:crosses val="autoZero"/>
        <c:auto val="1"/>
        <c:lblAlgn val="ctr"/>
        <c:lblOffset val="100"/>
        <c:noMultiLvlLbl val="0"/>
      </c:catAx>
      <c:valAx>
        <c:axId val="259879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8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15.673515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943584"/>
        <c:axId val="442946720"/>
      </c:barChart>
      <c:catAx>
        <c:axId val="44294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46720"/>
        <c:crosses val="autoZero"/>
        <c:auto val="1"/>
        <c:lblAlgn val="ctr"/>
        <c:lblOffset val="100"/>
        <c:noMultiLvlLbl val="0"/>
      </c:catAx>
      <c:valAx>
        <c:axId val="44294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94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1.2820982000000001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943976"/>
        <c:axId val="442947896"/>
      </c:barChart>
      <c:catAx>
        <c:axId val="44294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47896"/>
        <c:crosses val="autoZero"/>
        <c:auto val="1"/>
        <c:lblAlgn val="ctr"/>
        <c:lblOffset val="100"/>
        <c:noMultiLvlLbl val="0"/>
      </c:catAx>
      <c:valAx>
        <c:axId val="442947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94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417.88170000000002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945152"/>
        <c:axId val="442945544"/>
      </c:barChart>
      <c:catAx>
        <c:axId val="44294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45544"/>
        <c:crosses val="autoZero"/>
        <c:auto val="1"/>
        <c:lblAlgn val="ctr"/>
        <c:lblOffset val="100"/>
        <c:noMultiLvlLbl val="0"/>
      </c:catAx>
      <c:valAx>
        <c:axId val="44294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94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5.2421819999999997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2947504"/>
        <c:axId val="442946328"/>
      </c:barChart>
      <c:catAx>
        <c:axId val="44294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946328"/>
        <c:crosses val="autoZero"/>
        <c:auto val="1"/>
        <c:lblAlgn val="ctr"/>
        <c:lblOffset val="100"/>
        <c:noMultiLvlLbl val="0"/>
      </c:catAx>
      <c:valAx>
        <c:axId val="442946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294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문기숙, ID : H1900345)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11일 13:26:06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1900</v>
      </c>
      <c r="C6" s="59">
        <f>'DRIs DATA 입력'!C6</f>
        <v>1931.5552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57.926037000000001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19.138725000000001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78.826999999999998</v>
      </c>
      <c r="G8" s="59">
        <f>'DRIs DATA 입력'!G8</f>
        <v>7.79</v>
      </c>
      <c r="H8" s="59">
        <f>'DRIs DATA 입력'!H8</f>
        <v>13.382999999999999</v>
      </c>
      <c r="I8" s="46"/>
      <c r="J8" s="59" t="s">
        <v>216</v>
      </c>
      <c r="K8" s="59">
        <f>'DRIs DATA 입력'!K8</f>
        <v>6.9290000000000003</v>
      </c>
      <c r="L8" s="59">
        <f>'DRIs DATA 입력'!L8</f>
        <v>12.827999999999999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393.71679999999998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14.905067000000001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2.2038495999999999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142.61021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68.996979999999994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1.3715162000000001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1.0694728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15.673515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1.2820982000000001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417.88170000000002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5.2421819999999997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1.8959397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1.9517982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335.92824999999999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1066.1433999999999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4065.3485999999998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2624.9539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71.847729999999999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99.75009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10.577083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9.3503319999999999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538.46074999999996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3.3738236999999997E-2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3.2175725000000002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94.011259999999993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75.978485000000006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281</v>
      </c>
      <c r="C1" s="158"/>
      <c r="D1" s="158"/>
      <c r="E1" s="158"/>
      <c r="F1" s="158"/>
      <c r="G1" s="159" t="s">
        <v>277</v>
      </c>
      <c r="H1" s="158" t="s">
        <v>282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</row>
    <row r="2" spans="1:6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</row>
    <row r="3" spans="1:62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8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</row>
    <row r="4" spans="1:62">
      <c r="A4" s="68" t="s">
        <v>56</v>
      </c>
      <c r="B4" s="68"/>
      <c r="C4" s="68"/>
      <c r="D4" s="158"/>
      <c r="E4" s="65" t="s">
        <v>198</v>
      </c>
      <c r="F4" s="66"/>
      <c r="G4" s="66"/>
      <c r="H4" s="67"/>
      <c r="I4" s="158"/>
      <c r="J4" s="65" t="s">
        <v>199</v>
      </c>
      <c r="K4" s="66"/>
      <c r="L4" s="67"/>
      <c r="M4" s="158"/>
      <c r="N4" s="68" t="s">
        <v>200</v>
      </c>
      <c r="O4" s="68"/>
      <c r="P4" s="68"/>
      <c r="Q4" s="68"/>
      <c r="R4" s="68"/>
      <c r="S4" s="68"/>
      <c r="T4" s="158"/>
      <c r="U4" s="68" t="s">
        <v>201</v>
      </c>
      <c r="V4" s="68"/>
      <c r="W4" s="68"/>
      <c r="X4" s="68"/>
      <c r="Y4" s="68"/>
      <c r="Z4" s="68"/>
      <c r="AA4" s="158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</row>
    <row r="6" spans="1:62">
      <c r="A6" s="160" t="s">
        <v>56</v>
      </c>
      <c r="B6" s="160">
        <v>1900</v>
      </c>
      <c r="C6" s="160">
        <v>1931.5552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40</v>
      </c>
      <c r="P6" s="160">
        <v>50</v>
      </c>
      <c r="Q6" s="160">
        <v>0</v>
      </c>
      <c r="R6" s="160">
        <v>0</v>
      </c>
      <c r="S6" s="160">
        <v>57.926037000000001</v>
      </c>
      <c r="T6" s="158"/>
      <c r="U6" s="160" t="s">
        <v>214</v>
      </c>
      <c r="V6" s="160">
        <v>0</v>
      </c>
      <c r="W6" s="160">
        <v>0</v>
      </c>
      <c r="X6" s="160">
        <v>20</v>
      </c>
      <c r="Y6" s="160">
        <v>0</v>
      </c>
      <c r="Z6" s="160">
        <v>19.138725000000001</v>
      </c>
      <c r="AA6" s="158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</row>
    <row r="8" spans="1:62">
      <c r="A8" s="158"/>
      <c r="B8" s="158"/>
      <c r="C8" s="158"/>
      <c r="D8" s="158"/>
      <c r="E8" s="160" t="s">
        <v>216</v>
      </c>
      <c r="F8" s="160">
        <v>78.826999999999998</v>
      </c>
      <c r="G8" s="160">
        <v>7.79</v>
      </c>
      <c r="H8" s="160">
        <v>13.382999999999999</v>
      </c>
      <c r="I8" s="158"/>
      <c r="J8" s="160" t="s">
        <v>216</v>
      </c>
      <c r="K8" s="160">
        <v>6.9290000000000003</v>
      </c>
      <c r="L8" s="160">
        <v>12.827999999999999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</row>
    <row r="9" spans="1:62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</row>
    <row r="10" spans="1:62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</row>
    <row r="11" spans="1:62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</row>
    <row r="12" spans="1:62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</row>
    <row r="13" spans="1:62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</row>
    <row r="14" spans="1:62">
      <c r="A14" s="68" t="s">
        <v>218</v>
      </c>
      <c r="B14" s="68"/>
      <c r="C14" s="68"/>
      <c r="D14" s="68"/>
      <c r="E14" s="68"/>
      <c r="F14" s="68"/>
      <c r="G14" s="158"/>
      <c r="H14" s="68" t="s">
        <v>219</v>
      </c>
      <c r="I14" s="68"/>
      <c r="J14" s="68"/>
      <c r="K14" s="68"/>
      <c r="L14" s="68"/>
      <c r="M14" s="68"/>
      <c r="N14" s="158"/>
      <c r="O14" s="68" t="s">
        <v>220</v>
      </c>
      <c r="P14" s="68"/>
      <c r="Q14" s="68"/>
      <c r="R14" s="68"/>
      <c r="S14" s="68"/>
      <c r="T14" s="68"/>
      <c r="U14" s="158"/>
      <c r="V14" s="68" t="s">
        <v>221</v>
      </c>
      <c r="W14" s="68"/>
      <c r="X14" s="68"/>
      <c r="Y14" s="68"/>
      <c r="Z14" s="68"/>
      <c r="AA14" s="68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</row>
    <row r="16" spans="1:62">
      <c r="A16" s="160" t="s">
        <v>222</v>
      </c>
      <c r="B16" s="160">
        <v>450</v>
      </c>
      <c r="C16" s="160">
        <v>650</v>
      </c>
      <c r="D16" s="160">
        <v>0</v>
      </c>
      <c r="E16" s="160">
        <v>3000</v>
      </c>
      <c r="F16" s="160">
        <v>393.71679999999998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14.905067000000001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2.2038495999999999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142.61021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</row>
    <row r="17" spans="1:62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</row>
    <row r="18" spans="1:62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</row>
    <row r="19" spans="1:62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</row>
    <row r="20" spans="1:62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</row>
    <row r="21" spans="1:62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</row>
    <row r="22" spans="1:62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G24" s="158"/>
      <c r="H24" s="68" t="s">
        <v>225</v>
      </c>
      <c r="I24" s="68"/>
      <c r="J24" s="68"/>
      <c r="K24" s="68"/>
      <c r="L24" s="68"/>
      <c r="M24" s="68"/>
      <c r="N24" s="158"/>
      <c r="O24" s="68" t="s">
        <v>226</v>
      </c>
      <c r="P24" s="68"/>
      <c r="Q24" s="68"/>
      <c r="R24" s="68"/>
      <c r="S24" s="68"/>
      <c r="T24" s="68"/>
      <c r="U24" s="158"/>
      <c r="V24" s="68" t="s">
        <v>227</v>
      </c>
      <c r="W24" s="68"/>
      <c r="X24" s="68"/>
      <c r="Y24" s="68"/>
      <c r="Z24" s="68"/>
      <c r="AA24" s="68"/>
      <c r="AB24" s="158"/>
      <c r="AC24" s="68" t="s">
        <v>228</v>
      </c>
      <c r="AD24" s="68"/>
      <c r="AE24" s="68"/>
      <c r="AF24" s="68"/>
      <c r="AG24" s="68"/>
      <c r="AH24" s="68"/>
      <c r="AI24" s="158"/>
      <c r="AJ24" s="68" t="s">
        <v>229</v>
      </c>
      <c r="AK24" s="68"/>
      <c r="AL24" s="68"/>
      <c r="AM24" s="68"/>
      <c r="AN24" s="68"/>
      <c r="AO24" s="68"/>
      <c r="AP24" s="158"/>
      <c r="AQ24" s="68" t="s">
        <v>230</v>
      </c>
      <c r="AR24" s="68"/>
      <c r="AS24" s="68"/>
      <c r="AT24" s="68"/>
      <c r="AU24" s="68"/>
      <c r="AV24" s="68"/>
      <c r="AW24" s="158"/>
      <c r="AX24" s="68" t="s">
        <v>231</v>
      </c>
      <c r="AY24" s="68"/>
      <c r="AZ24" s="68"/>
      <c r="BA24" s="68"/>
      <c r="BB24" s="68"/>
      <c r="BC24" s="68"/>
      <c r="BD24" s="158"/>
      <c r="BE24" s="68" t="s">
        <v>232</v>
      </c>
      <c r="BF24" s="68"/>
      <c r="BG24" s="68"/>
      <c r="BH24" s="68"/>
      <c r="BI24" s="68"/>
      <c r="BJ24" s="68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68.996979999999994</v>
      </c>
      <c r="G26" s="158"/>
      <c r="H26" s="160" t="s">
        <v>9</v>
      </c>
      <c r="I26" s="160">
        <v>0.9</v>
      </c>
      <c r="J26" s="160">
        <v>1.1000000000000001</v>
      </c>
      <c r="K26" s="160">
        <v>0</v>
      </c>
      <c r="L26" s="160">
        <v>0</v>
      </c>
      <c r="M26" s="160">
        <v>1.3715162000000001</v>
      </c>
      <c r="N26" s="158"/>
      <c r="O26" s="160" t="s">
        <v>10</v>
      </c>
      <c r="P26" s="160">
        <v>1</v>
      </c>
      <c r="Q26" s="160">
        <v>1.2</v>
      </c>
      <c r="R26" s="160">
        <v>0</v>
      </c>
      <c r="S26" s="160">
        <v>0</v>
      </c>
      <c r="T26" s="160">
        <v>1.0694728</v>
      </c>
      <c r="U26" s="158"/>
      <c r="V26" s="160" t="s">
        <v>11</v>
      </c>
      <c r="W26" s="160">
        <v>11</v>
      </c>
      <c r="X26" s="160">
        <v>14</v>
      </c>
      <c r="Y26" s="160">
        <v>0</v>
      </c>
      <c r="Z26" s="160">
        <v>35</v>
      </c>
      <c r="AA26" s="160">
        <v>15.673515</v>
      </c>
      <c r="AB26" s="158"/>
      <c r="AC26" s="160" t="s">
        <v>12</v>
      </c>
      <c r="AD26" s="160">
        <v>1.2</v>
      </c>
      <c r="AE26" s="160">
        <v>1.4</v>
      </c>
      <c r="AF26" s="160">
        <v>0</v>
      </c>
      <c r="AG26" s="160">
        <v>100</v>
      </c>
      <c r="AH26" s="160">
        <v>1.2820982000000001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417.88170000000002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5.2421819999999997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1.8959397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1.9517982</v>
      </c>
    </row>
    <row r="27" spans="1:62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</row>
    <row r="28" spans="1:62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</row>
    <row r="29" spans="1:62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</row>
    <row r="30" spans="1:62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</row>
    <row r="31" spans="1:62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</row>
    <row r="32" spans="1:6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8" t="s">
        <v>235</v>
      </c>
      <c r="B34" s="68"/>
      <c r="C34" s="68"/>
      <c r="D34" s="68"/>
      <c r="E34" s="68"/>
      <c r="F34" s="68"/>
      <c r="G34" s="158"/>
      <c r="H34" s="68" t="s">
        <v>236</v>
      </c>
      <c r="I34" s="68"/>
      <c r="J34" s="68"/>
      <c r="K34" s="68"/>
      <c r="L34" s="68"/>
      <c r="M34" s="68"/>
      <c r="N34" s="158"/>
      <c r="O34" s="68" t="s">
        <v>237</v>
      </c>
      <c r="P34" s="68"/>
      <c r="Q34" s="68"/>
      <c r="R34" s="68"/>
      <c r="S34" s="68"/>
      <c r="T34" s="68"/>
      <c r="U34" s="158"/>
      <c r="V34" s="68" t="s">
        <v>238</v>
      </c>
      <c r="W34" s="68"/>
      <c r="X34" s="68"/>
      <c r="Y34" s="68"/>
      <c r="Z34" s="68"/>
      <c r="AA34" s="68"/>
      <c r="AB34" s="158"/>
      <c r="AC34" s="68" t="s">
        <v>239</v>
      </c>
      <c r="AD34" s="68"/>
      <c r="AE34" s="68"/>
      <c r="AF34" s="68"/>
      <c r="AG34" s="68"/>
      <c r="AH34" s="68"/>
      <c r="AI34" s="158"/>
      <c r="AJ34" s="68" t="s">
        <v>240</v>
      </c>
      <c r="AK34" s="68"/>
      <c r="AL34" s="68"/>
      <c r="AM34" s="68"/>
      <c r="AN34" s="68"/>
      <c r="AO34" s="6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510</v>
      </c>
      <c r="C36" s="160">
        <v>700</v>
      </c>
      <c r="D36" s="160">
        <v>0</v>
      </c>
      <c r="E36" s="160">
        <v>2500</v>
      </c>
      <c r="F36" s="160">
        <v>335.92824999999999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1066.1433999999999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4065.3485999999998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2624.9539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71.847729999999999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99.75009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</row>
    <row r="38" spans="1:68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</row>
    <row r="39" spans="1:68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</row>
    <row r="40" spans="1:68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</row>
    <row r="41" spans="1:68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</row>
    <row r="42" spans="1:68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>
      <c r="A44" s="68" t="s">
        <v>242</v>
      </c>
      <c r="B44" s="68"/>
      <c r="C44" s="68"/>
      <c r="D44" s="68"/>
      <c r="E44" s="68"/>
      <c r="F44" s="68"/>
      <c r="G44" s="158"/>
      <c r="H44" s="68" t="s">
        <v>243</v>
      </c>
      <c r="I44" s="68"/>
      <c r="J44" s="68"/>
      <c r="K44" s="68"/>
      <c r="L44" s="68"/>
      <c r="M44" s="68"/>
      <c r="N44" s="158"/>
      <c r="O44" s="68" t="s">
        <v>244</v>
      </c>
      <c r="P44" s="68"/>
      <c r="Q44" s="68"/>
      <c r="R44" s="68"/>
      <c r="S44" s="68"/>
      <c r="T44" s="68"/>
      <c r="U44" s="158"/>
      <c r="V44" s="68" t="s">
        <v>245</v>
      </c>
      <c r="W44" s="68"/>
      <c r="X44" s="68"/>
      <c r="Y44" s="68"/>
      <c r="Z44" s="68"/>
      <c r="AA44" s="68"/>
      <c r="AB44" s="158"/>
      <c r="AC44" s="68" t="s">
        <v>246</v>
      </c>
      <c r="AD44" s="68"/>
      <c r="AE44" s="68"/>
      <c r="AF44" s="68"/>
      <c r="AG44" s="68"/>
      <c r="AH44" s="68"/>
      <c r="AI44" s="158"/>
      <c r="AJ44" s="68" t="s">
        <v>247</v>
      </c>
      <c r="AK44" s="68"/>
      <c r="AL44" s="68"/>
      <c r="AM44" s="68"/>
      <c r="AN44" s="68"/>
      <c r="AO44" s="68"/>
      <c r="AP44" s="158"/>
      <c r="AQ44" s="68" t="s">
        <v>248</v>
      </c>
      <c r="AR44" s="68"/>
      <c r="AS44" s="68"/>
      <c r="AT44" s="68"/>
      <c r="AU44" s="68"/>
      <c r="AV44" s="68"/>
      <c r="AW44" s="158"/>
      <c r="AX44" s="68" t="s">
        <v>249</v>
      </c>
      <c r="AY44" s="68"/>
      <c r="AZ44" s="68"/>
      <c r="BA44" s="68"/>
      <c r="BB44" s="68"/>
      <c r="BC44" s="68"/>
      <c r="BD44" s="158"/>
      <c r="BE44" s="68" t="s">
        <v>250</v>
      </c>
      <c r="BF44" s="68"/>
      <c r="BG44" s="68"/>
      <c r="BH44" s="68"/>
      <c r="BI44" s="68"/>
      <c r="BJ44" s="68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11</v>
      </c>
      <c r="C46" s="160">
        <v>14</v>
      </c>
      <c r="D46" s="160">
        <v>0</v>
      </c>
      <c r="E46" s="160">
        <v>45</v>
      </c>
      <c r="F46" s="160">
        <v>10.577083</v>
      </c>
      <c r="G46" s="158"/>
      <c r="H46" s="160" t="s">
        <v>24</v>
      </c>
      <c r="I46" s="160">
        <v>7</v>
      </c>
      <c r="J46" s="160">
        <v>8</v>
      </c>
      <c r="K46" s="160">
        <v>0</v>
      </c>
      <c r="L46" s="160">
        <v>35</v>
      </c>
      <c r="M46" s="160">
        <v>9.3503319999999999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538.46074999999996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3.3738236999999997E-2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3.2175725000000002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94.011259999999993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75.978485000000006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E4:H4"/>
    <mergeCell ref="N4:S4"/>
    <mergeCell ref="J4:L4"/>
    <mergeCell ref="A14:F14"/>
    <mergeCell ref="H14:M14"/>
    <mergeCell ref="O14:T14"/>
    <mergeCell ref="A23:BJ23"/>
    <mergeCell ref="A3:Z3"/>
    <mergeCell ref="U4:Z4"/>
    <mergeCell ref="A4:C4"/>
    <mergeCell ref="AJ34:AO34"/>
    <mergeCell ref="A33:AO33"/>
    <mergeCell ref="A34:F34"/>
    <mergeCell ref="H34:M34"/>
    <mergeCell ref="O34:T34"/>
    <mergeCell ref="V34:AA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39" sqref="D39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278</v>
      </c>
      <c r="B2" s="63" t="s">
        <v>279</v>
      </c>
      <c r="C2" s="63" t="s">
        <v>280</v>
      </c>
      <c r="D2" s="63">
        <v>44</v>
      </c>
      <c r="E2" s="63">
        <v>1931.5552</v>
      </c>
      <c r="F2" s="63">
        <v>341.17786000000001</v>
      </c>
      <c r="G2" s="63">
        <v>33.717075000000001</v>
      </c>
      <c r="H2" s="63">
        <v>20.374932999999999</v>
      </c>
      <c r="I2" s="63">
        <v>13.342140000000001</v>
      </c>
      <c r="J2" s="63">
        <v>57.926037000000001</v>
      </c>
      <c r="K2" s="63">
        <v>36.003956000000002</v>
      </c>
      <c r="L2" s="63">
        <v>21.922077000000002</v>
      </c>
      <c r="M2" s="63">
        <v>19.138725000000001</v>
      </c>
      <c r="N2" s="63">
        <v>2.6498156000000002</v>
      </c>
      <c r="O2" s="63">
        <v>9.7567679999999992</v>
      </c>
      <c r="P2" s="63">
        <v>642.00779999999997</v>
      </c>
      <c r="Q2" s="63">
        <v>19.083680999999999</v>
      </c>
      <c r="R2" s="63">
        <v>393.71679999999998</v>
      </c>
      <c r="S2" s="63">
        <v>69.593109999999996</v>
      </c>
      <c r="T2" s="63">
        <v>3889.4839999999999</v>
      </c>
      <c r="U2" s="63">
        <v>2.2038495999999999</v>
      </c>
      <c r="V2" s="63">
        <v>14.905067000000001</v>
      </c>
      <c r="W2" s="63">
        <v>142.61021</v>
      </c>
      <c r="X2" s="63">
        <v>68.996979999999994</v>
      </c>
      <c r="Y2" s="63">
        <v>1.3715162000000001</v>
      </c>
      <c r="Z2" s="63">
        <v>1.0694728</v>
      </c>
      <c r="AA2" s="63">
        <v>15.673515</v>
      </c>
      <c r="AB2" s="63">
        <v>1.2820982000000001</v>
      </c>
      <c r="AC2" s="63">
        <v>417.88170000000002</v>
      </c>
      <c r="AD2" s="63">
        <v>5.2421819999999997</v>
      </c>
      <c r="AE2" s="63">
        <v>1.8959397</v>
      </c>
      <c r="AF2" s="63">
        <v>1.9517982</v>
      </c>
      <c r="AG2" s="63">
        <v>335.92824999999999</v>
      </c>
      <c r="AH2" s="63">
        <v>221.36436</v>
      </c>
      <c r="AI2" s="63">
        <v>114.563896</v>
      </c>
      <c r="AJ2" s="63">
        <v>1066.1433999999999</v>
      </c>
      <c r="AK2" s="63">
        <v>4065.3485999999998</v>
      </c>
      <c r="AL2" s="63">
        <v>71.847729999999999</v>
      </c>
      <c r="AM2" s="63">
        <v>2624.9539</v>
      </c>
      <c r="AN2" s="63">
        <v>99.75009</v>
      </c>
      <c r="AO2" s="63">
        <v>10.577083</v>
      </c>
      <c r="AP2" s="63">
        <v>7.5480600000000004</v>
      </c>
      <c r="AQ2" s="63">
        <v>3.029023</v>
      </c>
      <c r="AR2" s="63">
        <v>9.3503319999999999</v>
      </c>
      <c r="AS2" s="63">
        <v>538.46074999999996</v>
      </c>
      <c r="AT2" s="63">
        <v>3.3738236999999997E-2</v>
      </c>
      <c r="AU2" s="63">
        <v>3.2175725000000002</v>
      </c>
      <c r="AV2" s="63">
        <v>94.011259999999993</v>
      </c>
      <c r="AW2" s="63">
        <v>75.978485000000006</v>
      </c>
      <c r="AX2" s="63">
        <v>4.4364420000000002E-2</v>
      </c>
      <c r="AY2" s="63">
        <v>0.82816730000000005</v>
      </c>
      <c r="AZ2" s="63">
        <v>248.73882</v>
      </c>
      <c r="BA2" s="63">
        <v>24.905828</v>
      </c>
      <c r="BB2" s="63">
        <v>7.3459972999999996</v>
      </c>
      <c r="BC2" s="63">
        <v>9.1734085000000007</v>
      </c>
      <c r="BD2" s="63">
        <v>8.3735894999999996</v>
      </c>
      <c r="BE2" s="63">
        <v>0.40541231999999999</v>
      </c>
      <c r="BF2" s="63">
        <v>1.9319963</v>
      </c>
      <c r="BG2" s="63">
        <v>1.1518281E-3</v>
      </c>
      <c r="BH2" s="63">
        <v>5.6821019999999996E-3</v>
      </c>
      <c r="BI2" s="63">
        <v>1.0451906E-2</v>
      </c>
      <c r="BJ2" s="63">
        <v>8.8783509999999996E-2</v>
      </c>
      <c r="BK2" s="63">
        <v>8.8602166000000004E-5</v>
      </c>
      <c r="BL2" s="63">
        <v>0.65685749999999998</v>
      </c>
      <c r="BM2" s="63">
        <v>3.7329762</v>
      </c>
      <c r="BN2" s="63">
        <v>1.0642404999999999</v>
      </c>
      <c r="BO2" s="63">
        <v>60.091149999999999</v>
      </c>
      <c r="BP2" s="63">
        <v>9.8216719999999995</v>
      </c>
      <c r="BQ2" s="63">
        <v>20.862238000000001</v>
      </c>
      <c r="BR2" s="63">
        <v>81.843345999999997</v>
      </c>
      <c r="BS2" s="63">
        <v>26.391490000000001</v>
      </c>
      <c r="BT2" s="63">
        <v>12.170327</v>
      </c>
      <c r="BU2" s="63">
        <v>0.15269743</v>
      </c>
      <c r="BV2" s="63">
        <v>3.3722299999999997E-2</v>
      </c>
      <c r="BW2" s="63">
        <v>0.89331780000000005</v>
      </c>
      <c r="BX2" s="63">
        <v>1.2666668000000001</v>
      </c>
      <c r="BY2" s="63">
        <v>0.14474504999999999</v>
      </c>
      <c r="BZ2" s="63">
        <v>1.1691009E-3</v>
      </c>
      <c r="CA2" s="63">
        <v>0.79186869999999998</v>
      </c>
      <c r="CB2" s="63">
        <v>1.8168237E-2</v>
      </c>
      <c r="CC2" s="63">
        <v>0.19582620000000001</v>
      </c>
      <c r="CD2" s="63">
        <v>1.2939784999999999</v>
      </c>
      <c r="CE2" s="63">
        <v>0.1718114</v>
      </c>
      <c r="CF2" s="63">
        <v>0.19090281000000001</v>
      </c>
      <c r="CG2" s="63">
        <v>9.9000000000000005E-7</v>
      </c>
      <c r="CH2" s="63">
        <v>4.2131125999999998E-2</v>
      </c>
      <c r="CI2" s="63">
        <v>6.3704499999999997E-3</v>
      </c>
      <c r="CJ2" s="63">
        <v>2.6056100999999998</v>
      </c>
      <c r="CK2" s="63">
        <v>5.2167485999999999E-2</v>
      </c>
      <c r="CL2" s="63">
        <v>1.4651004000000001</v>
      </c>
      <c r="CM2" s="63">
        <v>3.9192966999999999</v>
      </c>
      <c r="CN2" s="63">
        <v>1885.3777</v>
      </c>
      <c r="CO2" s="63">
        <v>3251.22</v>
      </c>
      <c r="CP2" s="63">
        <v>1492.7961</v>
      </c>
      <c r="CQ2" s="63">
        <v>702.87670000000003</v>
      </c>
      <c r="CR2" s="63">
        <v>347.54755</v>
      </c>
      <c r="CS2" s="63">
        <v>440.41271999999998</v>
      </c>
      <c r="CT2" s="63">
        <v>1848.7958000000001</v>
      </c>
      <c r="CU2" s="63">
        <v>967.67560000000003</v>
      </c>
      <c r="CV2" s="63">
        <v>1384.4223999999999</v>
      </c>
      <c r="CW2" s="63">
        <v>1033.3993</v>
      </c>
      <c r="CX2" s="63">
        <v>308.51339999999999</v>
      </c>
      <c r="CY2" s="63">
        <v>2572.7179999999998</v>
      </c>
      <c r="CZ2" s="63">
        <v>1141.7682</v>
      </c>
      <c r="DA2" s="63">
        <v>2582.2321999999999</v>
      </c>
      <c r="DB2" s="63">
        <v>2779.7746999999999</v>
      </c>
      <c r="DC2" s="63">
        <v>3333.0194999999999</v>
      </c>
      <c r="DD2" s="63">
        <v>6061.5619999999999</v>
      </c>
      <c r="DE2" s="63">
        <v>1033.0790999999999</v>
      </c>
      <c r="DF2" s="63">
        <v>3486.7370000000001</v>
      </c>
      <c r="DG2" s="63">
        <v>1282.8557000000001</v>
      </c>
      <c r="DH2" s="63">
        <v>74.942890000000006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24.905828</v>
      </c>
      <c r="B6">
        <f>BB2</f>
        <v>7.3459972999999996</v>
      </c>
      <c r="C6">
        <f>BC2</f>
        <v>9.1734085000000007</v>
      </c>
      <c r="D6">
        <f>BD2</f>
        <v>8.3735894999999996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D19" sqref="D19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255</v>
      </c>
      <c r="B2" s="55">
        <v>27807</v>
      </c>
      <c r="C2" s="56">
        <f ca="1">YEAR(TODAY())-YEAR(B2)+IF(TODAY()&gt;=DATE(YEAR(TODAY()),MONTH(B2),DAY(B2)),0,-1)</f>
        <v>44</v>
      </c>
      <c r="E2" s="52">
        <v>164.1</v>
      </c>
      <c r="F2" s="53" t="s">
        <v>39</v>
      </c>
      <c r="G2" s="52">
        <v>57.1</v>
      </c>
      <c r="H2" s="51" t="s">
        <v>41</v>
      </c>
      <c r="I2" s="71">
        <f>ROUND(G3/E3^2,1)</f>
        <v>21.2</v>
      </c>
    </row>
    <row r="3" spans="1:9">
      <c r="E3" s="51">
        <f>E2/100</f>
        <v>1.641</v>
      </c>
      <c r="F3" s="51" t="s">
        <v>40</v>
      </c>
      <c r="G3" s="51">
        <f>G2</f>
        <v>57.1</v>
      </c>
      <c r="H3" s="51" t="s">
        <v>41</v>
      </c>
      <c r="I3" s="71"/>
    </row>
    <row r="4" spans="1:9">
      <c r="A4" t="s">
        <v>273</v>
      </c>
    </row>
    <row r="5" spans="1:9">
      <c r="B5" s="60">
        <v>44057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문기숙, ID : H1900345)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2020년 12월 11일 13:26:06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>
      <c r="A5" s="6"/>
      <c r="B5" s="145" t="s">
        <v>275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>
      <c r="C10" s="151" t="s">
        <v>30</v>
      </c>
      <c r="D10" s="151"/>
      <c r="E10" s="152"/>
      <c r="F10" s="155">
        <f>'개인정보 및 신체계측 입력'!B5</f>
        <v>44057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>
      <c r="C12" s="151" t="s">
        <v>32</v>
      </c>
      <c r="D12" s="151"/>
      <c r="E12" s="152"/>
      <c r="F12" s="136">
        <f ca="1">'개인정보 및 신체계측 입력'!C2</f>
        <v>44</v>
      </c>
      <c r="G12" s="136"/>
      <c r="H12" s="136"/>
      <c r="I12" s="136"/>
      <c r="K12" s="127">
        <f>'개인정보 및 신체계측 입력'!E2</f>
        <v>164.1</v>
      </c>
      <c r="L12" s="128"/>
      <c r="M12" s="121">
        <f>'개인정보 및 신체계측 입력'!G2</f>
        <v>57.1</v>
      </c>
      <c r="N12" s="122"/>
      <c r="O12" s="117" t="s">
        <v>271</v>
      </c>
      <c r="P12" s="111"/>
      <c r="Q12" s="114">
        <f>'개인정보 및 신체계측 입력'!I2</f>
        <v>21.2</v>
      </c>
      <c r="R12" s="114"/>
      <c r="S12" s="114"/>
    </row>
    <row r="13" spans="1:19" ht="18" customHeight="1" thickBot="1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>
      <c r="C14" s="153" t="s">
        <v>31</v>
      </c>
      <c r="D14" s="153"/>
      <c r="E14" s="154"/>
      <c r="F14" s="115" t="str">
        <f>MID('DRIs DATA'!B1,28,3)</f>
        <v>문기숙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78.826999999999998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7.79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13.382999999999999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0.9</v>
      </c>
      <c r="P69" s="150"/>
      <c r="Q69" s="37" t="s">
        <v>54</v>
      </c>
      <c r="R69" s="35"/>
      <c r="S69" s="35"/>
      <c r="T69" s="6"/>
    </row>
    <row r="70" spans="2:21" ht="18" customHeight="1" thickBot="1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12.8</v>
      </c>
      <c r="L72" s="36" t="s">
        <v>53</v>
      </c>
      <c r="M72" s="36">
        <f>ROUND('DRIs DATA'!K8,1)</f>
        <v>6.9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>
      <c r="B94" s="88" t="s">
        <v>171</v>
      </c>
      <c r="C94" s="86"/>
      <c r="D94" s="86"/>
      <c r="E94" s="86"/>
      <c r="F94" s="89">
        <f>ROUND('DRIs DATA'!F16/'DRIs DATA'!C16*100,2)</f>
        <v>52.5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124.21</v>
      </c>
      <c r="R94" s="86" t="s">
        <v>167</v>
      </c>
      <c r="S94" s="86"/>
      <c r="T94" s="8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>
      <c r="B121" s="43" t="s">
        <v>171</v>
      </c>
      <c r="C121" s="16"/>
      <c r="D121" s="16"/>
      <c r="E121" s="15"/>
      <c r="F121" s="89">
        <f>ROUND('DRIs DATA'!F26/'DRIs DATA'!C26*100,2)</f>
        <v>69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85.47</v>
      </c>
      <c r="R121" s="86" t="s">
        <v>166</v>
      </c>
      <c r="S121" s="86"/>
      <c r="T121" s="8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5.75" thickBot="1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>
      <c r="B172" s="42" t="s">
        <v>171</v>
      </c>
      <c r="C172" s="20"/>
      <c r="D172" s="20"/>
      <c r="E172" s="6"/>
      <c r="F172" s="89">
        <f>ROUND('DRIs DATA'!F36/'DRIs DATA'!C36*100,2)</f>
        <v>41.99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271.02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>
      <c r="B197" s="42" t="s">
        <v>171</v>
      </c>
      <c r="C197" s="20"/>
      <c r="D197" s="20"/>
      <c r="E197" s="6"/>
      <c r="F197" s="89">
        <f>ROUND('DRIs DATA'!F46/'DRIs DATA'!C46*100,2)</f>
        <v>105.77</v>
      </c>
      <c r="G197" s="89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>
      <c r="K205" s="10"/>
    </row>
    <row r="206" spans="2:20" ht="18" customHeight="1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2020-12-14T01:17:23Z</dcterms:modified>
</cp:coreProperties>
</file>