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<sst xmlns="http://schemas.openxmlformats.org/spreadsheetml/2006/main" count="692" uniqueCount="340">
  <si>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</si>
  <si>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</si>
  <si>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</si>
  <si>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</si>
  <si>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</si>
  <si>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</si>
  <si>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</si>
  <si>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</si>
  <si>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</si>
  <si>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</si>
  <si>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</si>
  <si>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</si>
  <si>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</si>
  <si>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</si>
  <si>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</si>
  <si>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</si>
  <si>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</si>
  <si>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</si>
  <si>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</si>
  <si>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</si>
  <si>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</si>
  <si>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</si>
  <si>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</si>
  <si>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</si>
  <si>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</si>
  <si>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</si>
  <si>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</si>
  <si>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</si>
  <si>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</si>
  <si>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</si>
  <si>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</si>
  <si>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</si>
  <si>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</si>
  <si>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</si>
  <si>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</si>
  <si>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</si>
  <si>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</si>
  <si>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</si>
  <si>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</si>
  <si>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</si>
  <si>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</si>
  <si>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</si>
  <si>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</si>
  <si>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</si>
  <si>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</si>
  <si>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</si>
  <si>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</si>
  <si>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</si>
  <si>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</si>
  <si>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</si>
  <si>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</si>
  <si>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</si>
  <si>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</si>
  <si>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</si>
  <si>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</si>
  <si>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</si>
  <si>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</si>
  <si>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</si>
  <si>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</si>
  <si>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</si>
  <si>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</si>
  <si>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</si>
  <si>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</si>
  <si>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</si>
  <si>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</si>
  <si>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</si>
  <si>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</si>
  <si>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</si>
  <si>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</si>
  <si>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</si>
  <si>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</si>
  <si>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</si>
  <si>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</si>
  <si>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</si>
  <si>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</si>
  <si>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</si>
  <si>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</si>
  <si>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</si>
  <si>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</si>
  <si>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</si>
  <si>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</si>
  <si>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</si>
  <si>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</si>
  <si>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</si>
  <si>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</si>
  <si>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</si>
  <si>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</si>
  <si>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</si>
  <si>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</si>
  <si>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</si>
  <si>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</si>
  <si>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</si>
  <si>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</si>
  <si>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</si>
  <si>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</si>
  <si>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</si>
  <si>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</si>
  <si>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</si>
  <si>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</si>
  <si>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</si>
  <si>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</si>
  <si>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</si>
  <si>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</si>
  <si>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</si>
  <si>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</si>
  <si>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</si>
  <si>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</si>
  <si>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</si>
  <si>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</si>
  <si>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</si>
  <si>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</si>
  <si>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</si>
  <si>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</si>
  <si>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</si>
  <si>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</si>
  <si>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</si>
  <si>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</si>
  <si>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</si>
  <si>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</si>
  <si>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</si>
  <si>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</si>
  <si>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</si>
  <si>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</si>
  <si>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</si>
  <si>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</si>
  <si>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</si>
  <si>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</si>
  <si>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</si>
  <si>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</si>
  <si>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</si>
  <si>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</si>
  <si>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</si>
  <si>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</si>
  <si>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</si>
  <si>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</si>
  <si>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</si>
  <si>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</si>
  <si>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</si>
  <si>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</si>
  <si>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</si>
  <si>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</si>
  <si>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</si>
  <si>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</si>
  <si>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</si>
  <si>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</si>
  <si>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</si>
  <si>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</si>
  <si>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</si>
  <si>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</si>
  <si>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</si>
  <si>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</si>
  <si>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</si>
  <si>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</si>
  <si>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</si>
  <si>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</si>
  <si>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</si>
  <si>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</si>
  <si>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</si>
  <si>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</si>
  <si>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</si>
  <si>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</si>
  <si>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</si>
  <si>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</si>
  <si>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</si>
  <si>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</si>
  <si>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</si>
  <si>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</si>
  <si>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</si>
  <si>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</si>
  <si>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</si>
  <si>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</si>
  <si>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</si>
  <si>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</si>
  <si>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</si>
  <si>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</si>
  <si>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</si>
  <si>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</si>
  <si>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</si>
  <si>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</si>
  <si>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</si>
  <si>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</si>
  <si>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</si>
  <si>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</si>
  <si>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</si>
  <si>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</si>
  <si>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</si>
  <si>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</si>
  <si>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</si>
  <si>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</si>
  <si>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</si>
  <si>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</si>
  <si>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</si>
  <si>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</si>
  <si>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</si>
  <si>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</si>
  <si>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</si>
  <si>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</si>
  <si>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</si>
  <si>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</si>
  <si>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</si>
  <si>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</si>
  <si>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</si>
  <si>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</si>
  <si>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</si>
  <si>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</si>
  <si>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</si>
  <si>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</si>
  <si>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</si>
  <si>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</si>
  <si>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</si>
  <si>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</si>
  <si>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</si>
  <si>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</si>
  <si>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</si>
  <si>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</si>
  <si>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</si>
  <si>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</si>
  <si>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</si>
  <si>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</si>
  <si>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</si>
  <si>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</si>
  <si>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</si>
  <si>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</si>
  <si>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</si>
  <si>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</si>
  <si>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</si>
  <si>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</si>
  <si>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</si>
  <si>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</si>
  <si>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</si>
  <si>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</si>
  <si>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</si>
  <si>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</si>
  <si>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</si>
  <si>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</si>
  <si>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</si>
  <si>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</si>
  <si>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</si>
  <si>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</si>
  <si>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</si>
  <si>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</si>
  <si>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</si>
  <si>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</si>
  <si>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</si>
  <si>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</si>
  <si>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</si>
  <si>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</si>
  <si>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</si>
  <si>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</si>
  <si>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</si>
  <si>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</si>
  <si>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</si>
  <si>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</si>
  <si>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</si>
  <si>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</si>
  <si>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</si>
  <si>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</si>
  <si>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</si>
  <si>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</si>
  <si>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</si>
  <si>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</si>
  <si>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</si>
  <si>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</si>
  <si>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</si>
  <si>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</si>
  <si>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</si>
  <si>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</si>
  <si>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</si>
  <si>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</si>
  <si>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</si>
  <si>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</si>
  <si>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</si>
  <si>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</si>
  <si>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</si>
  <si>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</si>
  <si>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</si>
  <si>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</si>
  <si>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</si>
  <si>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(설문지 : FFQ 95문항 설문지, 사용자 : 김정우, ID : H1900349)</t>
  </si>
  <si>
    <t>출력시각</t>
    <phoneticPr fontId="1" type="noConversion"/>
  </si>
  <si>
    <t>2020년 12월 11일 13:30:02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</si>
  <si>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</si>
  <si>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</si>
  <si>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</si>
  <si>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</si>
  <si>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</si>
  <si>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</si>
  <si>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</si>
  <si>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</si>
  <si>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</si>
  <si>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</si>
  <si>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</si>
  <si>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</si>
  <si>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</si>
  <si>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</si>
  <si>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</si>
  <si>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</si>
  <si>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</si>
  <si>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</si>
  <si>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</si>
  <si>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</si>
  <si>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</si>
  <si>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</si>
  <si>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</si>
  <si>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</si>
  <si>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</si>
  <si>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</si>
  <si>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</si>
  <si>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</si>
  <si>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</si>
  <si>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</si>
  <si>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</si>
  <si>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</si>
  <si>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</si>
  <si>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</si>
  <si>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</si>
  <si>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</si>
  <si>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</si>
  <si>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</si>
  <si>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</si>
  <si>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</si>
  <si>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</si>
  <si>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</si>
  <si>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</si>
  <si>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</si>
  <si>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</si>
  <si>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</si>
  <si>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</si>
  <si>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</si>
  <si>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</si>
  <si>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</si>
  <si>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</si>
  <si>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</si>
  <si>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</si>
  <si>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</si>
  <si>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</si>
  <si>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</si>
  <si>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</si>
  <si>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H1900349</t>
  </si>
  <si>
    <t>김정우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</si>
</sst>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48.320999999999998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84560"/>
        <c:axId val="259882600"/>
      </c:barChart>
      <c:catAx>
        <c:axId val="25988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82600"/>
        <c:crosses val="autoZero"/>
        <c:auto val="1"/>
        <c:lblAlgn val="ctr"/>
        <c:lblOffset val="100"/>
        <c:noMultiLvlLbl val="0"/>
      </c:catAx>
      <c:valAx>
        <c:axId val="259882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8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1.9344539999999999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942408"/>
        <c:axId val="442942800"/>
      </c:barChart>
      <c:catAx>
        <c:axId val="44294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42800"/>
        <c:crosses val="autoZero"/>
        <c:auto val="1"/>
        <c:lblAlgn val="ctr"/>
        <c:lblOffset val="100"/>
        <c:noMultiLvlLbl val="0"/>
      </c:catAx>
      <c:valAx>
        <c:axId val="44294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94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5.2012650000000002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098112"/>
        <c:axId val="445098504"/>
      </c:barChart>
      <c:catAx>
        <c:axId val="44509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098504"/>
        <c:crosses val="autoZero"/>
        <c:auto val="1"/>
        <c:lblAlgn val="ctr"/>
        <c:lblOffset val="100"/>
        <c:noMultiLvlLbl val="0"/>
      </c:catAx>
      <c:valAx>
        <c:axId val="44509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09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815.82042999999999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095368"/>
        <c:axId val="445096152"/>
      </c:barChart>
      <c:catAx>
        <c:axId val="44509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096152"/>
        <c:crosses val="autoZero"/>
        <c:auto val="1"/>
        <c:lblAlgn val="ctr"/>
        <c:lblOffset val="100"/>
        <c:noMultiLvlLbl val="0"/>
      </c:catAx>
      <c:valAx>
        <c:axId val="44509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09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2290.3366999999998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094976"/>
        <c:axId val="445097328"/>
      </c:barChart>
      <c:catAx>
        <c:axId val="44509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097328"/>
        <c:crosses val="autoZero"/>
        <c:auto val="1"/>
        <c:lblAlgn val="ctr"/>
        <c:lblOffset val="100"/>
        <c:noMultiLvlLbl val="0"/>
      </c:catAx>
      <c:valAx>
        <c:axId val="4450973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09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139.1404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040840"/>
        <c:axId val="211037704"/>
      </c:barChart>
      <c:catAx>
        <c:axId val="21104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037704"/>
        <c:crosses val="autoZero"/>
        <c:auto val="1"/>
        <c:lblAlgn val="ctr"/>
        <c:lblOffset val="100"/>
        <c:noMultiLvlLbl val="0"/>
      </c:catAx>
      <c:valAx>
        <c:axId val="211037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04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102.90107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039272"/>
        <c:axId val="449553496"/>
      </c:barChart>
      <c:catAx>
        <c:axId val="21103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9553496"/>
        <c:crosses val="autoZero"/>
        <c:auto val="1"/>
        <c:lblAlgn val="ctr"/>
        <c:lblOffset val="100"/>
        <c:noMultiLvlLbl val="0"/>
      </c:catAx>
      <c:valAx>
        <c:axId val="44955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03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7.0839109999999996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78680"/>
        <c:axId val="259086352"/>
      </c:barChart>
      <c:catAx>
        <c:axId val="25987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86352"/>
        <c:crosses val="autoZero"/>
        <c:auto val="1"/>
        <c:lblAlgn val="ctr"/>
        <c:lblOffset val="100"/>
        <c:noMultiLvlLbl val="0"/>
      </c:catAx>
      <c:valAx>
        <c:axId val="259086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7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522.19359999999995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88312"/>
        <c:axId val="259088704"/>
      </c:barChart>
      <c:catAx>
        <c:axId val="25908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88704"/>
        <c:crosses val="autoZero"/>
        <c:auto val="1"/>
        <c:lblAlgn val="ctr"/>
        <c:lblOffset val="100"/>
        <c:noMultiLvlLbl val="0"/>
      </c:catAx>
      <c:valAx>
        <c:axId val="2590887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8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5.837639E-2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92624"/>
        <c:axId val="259087920"/>
      </c:barChart>
      <c:catAx>
        <c:axId val="25909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87920"/>
        <c:crosses val="autoZero"/>
        <c:auto val="1"/>
        <c:lblAlgn val="ctr"/>
        <c:lblOffset val="100"/>
        <c:noMultiLvlLbl val="0"/>
      </c:catAx>
      <c:valAx>
        <c:axId val="25908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9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1.9978199999999999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85960"/>
        <c:axId val="259091056"/>
      </c:barChart>
      <c:catAx>
        <c:axId val="25908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91056"/>
        <c:crosses val="autoZero"/>
        <c:auto val="1"/>
        <c:lblAlgn val="ctr"/>
        <c:lblOffset val="100"/>
        <c:noMultiLvlLbl val="0"/>
      </c:catAx>
      <c:valAx>
        <c:axId val="259091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8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17.072409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83384"/>
        <c:axId val="259878288"/>
      </c:barChart>
      <c:catAx>
        <c:axId val="25988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78288"/>
        <c:crosses val="autoZero"/>
        <c:auto val="1"/>
        <c:lblAlgn val="ctr"/>
        <c:lblOffset val="100"/>
        <c:noMultiLvlLbl val="0"/>
      </c:catAx>
      <c:valAx>
        <c:axId val="259878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8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168.87502000000001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87136"/>
        <c:axId val="259089880"/>
      </c:barChart>
      <c:catAx>
        <c:axId val="25908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89880"/>
        <c:crosses val="autoZero"/>
        <c:auto val="1"/>
        <c:lblAlgn val="ctr"/>
        <c:lblOffset val="100"/>
        <c:noMultiLvlLbl val="0"/>
      </c:catAx>
      <c:valAx>
        <c:axId val="2590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51.962333999999998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89096"/>
        <c:axId val="259089488"/>
      </c:barChart>
      <c:catAx>
        <c:axId val="25908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89488"/>
        <c:crosses val="autoZero"/>
        <c:auto val="1"/>
        <c:lblAlgn val="ctr"/>
        <c:lblOffset val="100"/>
        <c:noMultiLvlLbl val="0"/>
      </c:catAx>
      <c:valAx>
        <c:axId val="259089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8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5.8150000000000004</c:v>
                </c:pt>
                <c:pt idx="1">
                  <c:v>19.486000000000001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090664"/>
        <c:axId val="259091840"/>
      </c:barChart>
      <c:catAx>
        <c:axId val="25909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91840"/>
        <c:crosses val="autoZero"/>
        <c:auto val="1"/>
        <c:lblAlgn val="ctr"/>
        <c:lblOffset val="100"/>
        <c:noMultiLvlLbl val="0"/>
      </c:catAx>
      <c:valAx>
        <c:axId val="25909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9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8.9583560000000002</c:v>
                </c:pt>
                <c:pt idx="1">
                  <c:v>9.9852869999999996</c:v>
                </c:pt>
                <c:pt idx="2">
                  <c:v>10.20734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457.79836999999998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6976"/>
        <c:axId val="529809328"/>
      </c:barChart>
      <c:catAx>
        <c:axId val="52980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9328"/>
        <c:crosses val="autoZero"/>
        <c:auto val="1"/>
        <c:lblAlgn val="ctr"/>
        <c:lblOffset val="100"/>
        <c:noMultiLvlLbl val="0"/>
      </c:catAx>
      <c:valAx>
        <c:axId val="529809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13.519100999999999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1680"/>
        <c:axId val="529805016"/>
      </c:barChart>
      <c:catAx>
        <c:axId val="52981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5016"/>
        <c:crosses val="autoZero"/>
        <c:auto val="1"/>
        <c:lblAlgn val="ctr"/>
        <c:lblOffset val="100"/>
        <c:noMultiLvlLbl val="0"/>
      </c:catAx>
      <c:valAx>
        <c:axId val="52980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72.707999999999998</c:v>
                </c:pt>
                <c:pt idx="1">
                  <c:v>10.596</c:v>
                </c:pt>
                <c:pt idx="2">
                  <c:v>16.696000000000002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812072"/>
        <c:axId val="529805408"/>
      </c:barChart>
      <c:catAx>
        <c:axId val="529812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5408"/>
        <c:crosses val="autoZero"/>
        <c:auto val="1"/>
        <c:lblAlgn val="ctr"/>
        <c:lblOffset val="100"/>
        <c:noMultiLvlLbl val="0"/>
      </c:catAx>
      <c:valAx>
        <c:axId val="529805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2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1345.9526000000001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6584"/>
        <c:axId val="529807368"/>
      </c:barChart>
      <c:catAx>
        <c:axId val="52980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7368"/>
        <c:crosses val="autoZero"/>
        <c:auto val="1"/>
        <c:lblAlgn val="ctr"/>
        <c:lblOffset val="100"/>
        <c:noMultiLvlLbl val="0"/>
      </c:catAx>
      <c:valAx>
        <c:axId val="529807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103.58304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7760"/>
        <c:axId val="529808152"/>
      </c:barChart>
      <c:catAx>
        <c:axId val="52980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8152"/>
        <c:crosses val="autoZero"/>
        <c:auto val="1"/>
        <c:lblAlgn val="ctr"/>
        <c:lblOffset val="100"/>
        <c:noMultiLvlLbl val="0"/>
      </c:catAx>
      <c:valAx>
        <c:axId val="529808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362.78384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0504"/>
        <c:axId val="529810112"/>
      </c:barChart>
      <c:catAx>
        <c:axId val="52981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10112"/>
        <c:crosses val="autoZero"/>
        <c:auto val="1"/>
        <c:lblAlgn val="ctr"/>
        <c:lblOffset val="100"/>
        <c:noMultiLvlLbl val="0"/>
      </c:catAx>
      <c:valAx>
        <c:axId val="52981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2.4417875000000002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79072"/>
        <c:axId val="259877896"/>
      </c:barChart>
      <c:catAx>
        <c:axId val="25987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77896"/>
        <c:crosses val="autoZero"/>
        <c:auto val="1"/>
        <c:lblAlgn val="ctr"/>
        <c:lblOffset val="100"/>
        <c:noMultiLvlLbl val="0"/>
      </c:catAx>
      <c:valAx>
        <c:axId val="259877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7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3149.6228000000001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1288"/>
        <c:axId val="261437048"/>
      </c:barChart>
      <c:catAx>
        <c:axId val="52981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437048"/>
        <c:crosses val="autoZero"/>
        <c:auto val="1"/>
        <c:lblAlgn val="ctr"/>
        <c:lblOffset val="100"/>
        <c:noMultiLvlLbl val="0"/>
      </c:catAx>
      <c:valAx>
        <c:axId val="26143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10.226658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434696"/>
        <c:axId val="261435480"/>
      </c:barChart>
      <c:catAx>
        <c:axId val="26143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435480"/>
        <c:crosses val="autoZero"/>
        <c:auto val="1"/>
        <c:lblAlgn val="ctr"/>
        <c:lblOffset val="100"/>
        <c:noMultiLvlLbl val="0"/>
      </c:catAx>
      <c:valAx>
        <c:axId val="26143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43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1.3809065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432344"/>
        <c:axId val="261431168"/>
      </c:barChart>
      <c:catAx>
        <c:axId val="26143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431168"/>
        <c:crosses val="autoZero"/>
        <c:auto val="1"/>
        <c:lblAlgn val="ctr"/>
        <c:lblOffset val="100"/>
        <c:noMultiLvlLbl val="0"/>
      </c:catAx>
      <c:valAx>
        <c:axId val="26143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43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167.54283000000001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84168"/>
        <c:axId val="259884952"/>
      </c:barChart>
      <c:catAx>
        <c:axId val="25988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84952"/>
        <c:crosses val="autoZero"/>
        <c:auto val="1"/>
        <c:lblAlgn val="ctr"/>
        <c:lblOffset val="100"/>
        <c:noMultiLvlLbl val="0"/>
      </c:catAx>
      <c:valAx>
        <c:axId val="259884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8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1.0104439000000001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83776"/>
        <c:axId val="259879464"/>
      </c:barChart>
      <c:catAx>
        <c:axId val="25988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79464"/>
        <c:crosses val="autoZero"/>
        <c:auto val="1"/>
        <c:lblAlgn val="ctr"/>
        <c:lblOffset val="100"/>
        <c:noMultiLvlLbl val="0"/>
      </c:catAx>
      <c:valAx>
        <c:axId val="259879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8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10.909314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943584"/>
        <c:axId val="442946720"/>
      </c:barChart>
      <c:catAx>
        <c:axId val="44294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46720"/>
        <c:crosses val="autoZero"/>
        <c:auto val="1"/>
        <c:lblAlgn val="ctr"/>
        <c:lblOffset val="100"/>
        <c:noMultiLvlLbl val="0"/>
      </c:catAx>
      <c:valAx>
        <c:axId val="44294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94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1.3809065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943976"/>
        <c:axId val="442947896"/>
      </c:barChart>
      <c:catAx>
        <c:axId val="44294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47896"/>
        <c:crosses val="autoZero"/>
        <c:auto val="1"/>
        <c:lblAlgn val="ctr"/>
        <c:lblOffset val="100"/>
        <c:noMultiLvlLbl val="0"/>
      </c:catAx>
      <c:valAx>
        <c:axId val="442947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94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385.32760000000002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945152"/>
        <c:axId val="442945544"/>
      </c:barChart>
      <c:catAx>
        <c:axId val="44294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45544"/>
        <c:crosses val="autoZero"/>
        <c:auto val="1"/>
        <c:lblAlgn val="ctr"/>
        <c:lblOffset val="100"/>
        <c:noMultiLvlLbl val="0"/>
      </c:catAx>
      <c:valAx>
        <c:axId val="44294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94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6.1231255999999998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947504"/>
        <c:axId val="442946328"/>
      </c:barChart>
      <c:catAx>
        <c:axId val="44294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46328"/>
        <c:crosses val="autoZero"/>
        <c:auto val="1"/>
        <c:lblAlgn val="ctr"/>
        <c:lblOffset val="100"/>
        <c:noMultiLvlLbl val="0"/>
      </c:catAx>
      <c:valAx>
        <c:axId val="442946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94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김정우, ID : H1900349)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11일 13:30:02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1345.9526000000001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48.320999999999998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17.072409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72.707999999999998</v>
      </c>
      <c r="G8" s="59">
        <f>'DRIs DATA 입력'!G8</f>
        <v>10.596</v>
      </c>
      <c r="H8" s="59">
        <f>'DRIs DATA 입력'!H8</f>
        <v>16.696000000000002</v>
      </c>
      <c r="I8" s="46"/>
      <c r="J8" s="59" t="s">
        <v>216</v>
      </c>
      <c r="K8" s="59">
        <f>'DRIs DATA 입력'!K8</f>
        <v>5.8150000000000004</v>
      </c>
      <c r="L8" s="59">
        <f>'DRIs DATA 입력'!L8</f>
        <v>19.486000000000001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457.79836999999998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13.519100999999999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2.4417875000000002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167.54283000000001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103.58304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1.1600733999999999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1.0104439000000001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10.909314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1.3809065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385.32760000000002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6.1231255999999998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1.9344539999999999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5.2012650000000002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362.78384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815.82042999999999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3149.6228000000001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2290.3366999999998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139.1404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102.90107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10.226658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7.0839109999999996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522.19359999999995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5.837639E-2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1.9978199999999999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168.87502000000001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51.962333999999998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5" sqref="N55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8" t="s">
        <v>277</v>
      </c>
      <c r="B1" s="157" t="s">
        <v>278</v>
      </c>
      <c r="C1" s="158"/>
      <c r="D1" s="158"/>
      <c r="E1" s="158"/>
      <c r="F1" s="158"/>
      <c r="G1" s="158" t="s">
        <v>279</v>
      </c>
      <c r="H1" s="157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</row>
    <row r="2" spans="1:62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</row>
    <row r="3" spans="1:62">
      <c r="A3" s="69" t="s">
        <v>281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</row>
    <row r="4" spans="1:62">
      <c r="A4" s="67" t="s">
        <v>282</v>
      </c>
      <c r="B4" s="67"/>
      <c r="C4" s="67"/>
      <c r="D4" s="158"/>
      <c r="E4" s="64" t="s">
        <v>283</v>
      </c>
      <c r="F4" s="65"/>
      <c r="G4" s="65"/>
      <c r="H4" s="66"/>
      <c r="I4" s="158"/>
      <c r="J4" s="64" t="s">
        <v>284</v>
      </c>
      <c r="K4" s="65"/>
      <c r="L4" s="66"/>
      <c r="M4" s="158"/>
      <c r="N4" s="67" t="s">
        <v>46</v>
      </c>
      <c r="O4" s="67"/>
      <c r="P4" s="67"/>
      <c r="Q4" s="67"/>
      <c r="R4" s="67"/>
      <c r="S4" s="67"/>
      <c r="T4" s="158"/>
      <c r="U4" s="67" t="s">
        <v>285</v>
      </c>
      <c r="V4" s="67"/>
      <c r="W4" s="67"/>
      <c r="X4" s="67"/>
      <c r="Y4" s="67"/>
      <c r="Z4" s="67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</row>
    <row r="5" spans="1:62">
      <c r="A5" s="159"/>
      <c r="B5" s="159" t="s">
        <v>286</v>
      </c>
      <c r="C5" s="159" t="s">
        <v>287</v>
      </c>
      <c r="D5" s="158"/>
      <c r="E5" s="159"/>
      <c r="F5" s="159" t="s">
        <v>288</v>
      </c>
      <c r="G5" s="159" t="s">
        <v>289</v>
      </c>
      <c r="H5" s="159" t="s">
        <v>46</v>
      </c>
      <c r="I5" s="158"/>
      <c r="J5" s="159"/>
      <c r="K5" s="159" t="s">
        <v>290</v>
      </c>
      <c r="L5" s="159" t="s">
        <v>291</v>
      </c>
      <c r="M5" s="158"/>
      <c r="N5" s="159"/>
      <c r="O5" s="159" t="s">
        <v>292</v>
      </c>
      <c r="P5" s="159" t="s">
        <v>293</v>
      </c>
      <c r="Q5" s="159" t="s">
        <v>294</v>
      </c>
      <c r="R5" s="159" t="s">
        <v>295</v>
      </c>
      <c r="S5" s="159" t="s">
        <v>287</v>
      </c>
      <c r="T5" s="158"/>
      <c r="U5" s="159"/>
      <c r="V5" s="159" t="s">
        <v>292</v>
      </c>
      <c r="W5" s="159" t="s">
        <v>293</v>
      </c>
      <c r="X5" s="159" t="s">
        <v>294</v>
      </c>
      <c r="Y5" s="159" t="s">
        <v>295</v>
      </c>
      <c r="Z5" s="159" t="s">
        <v>287</v>
      </c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</row>
    <row r="6" spans="1:62">
      <c r="A6" s="159" t="s">
        <v>282</v>
      </c>
      <c r="B6" s="159">
        <v>2200</v>
      </c>
      <c r="C6" s="159">
        <v>1345.9526000000001</v>
      </c>
      <c r="D6" s="158"/>
      <c r="E6" s="159" t="s">
        <v>296</v>
      </c>
      <c r="F6" s="159">
        <v>55</v>
      </c>
      <c r="G6" s="159">
        <v>15</v>
      </c>
      <c r="H6" s="159">
        <v>7</v>
      </c>
      <c r="I6" s="158"/>
      <c r="J6" s="159" t="s">
        <v>297</v>
      </c>
      <c r="K6" s="159">
        <v>0.1</v>
      </c>
      <c r="L6" s="159">
        <v>4</v>
      </c>
      <c r="M6" s="158"/>
      <c r="N6" s="159" t="s">
        <v>298</v>
      </c>
      <c r="O6" s="159">
        <v>50</v>
      </c>
      <c r="P6" s="159">
        <v>60</v>
      </c>
      <c r="Q6" s="159">
        <v>0</v>
      </c>
      <c r="R6" s="159">
        <v>0</v>
      </c>
      <c r="S6" s="159">
        <v>48.320999999999998</v>
      </c>
      <c r="T6" s="158"/>
      <c r="U6" s="159" t="s">
        <v>299</v>
      </c>
      <c r="V6" s="159">
        <v>0</v>
      </c>
      <c r="W6" s="159">
        <v>0</v>
      </c>
      <c r="X6" s="159">
        <v>25</v>
      </c>
      <c r="Y6" s="159">
        <v>0</v>
      </c>
      <c r="Z6" s="159">
        <v>17.072409</v>
      </c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</row>
    <row r="7" spans="1:62">
      <c r="A7" s="158"/>
      <c r="B7" s="158"/>
      <c r="C7" s="158"/>
      <c r="D7" s="158"/>
      <c r="E7" s="159" t="s">
        <v>300</v>
      </c>
      <c r="F7" s="159">
        <v>65</v>
      </c>
      <c r="G7" s="159">
        <v>30</v>
      </c>
      <c r="H7" s="159">
        <v>20</v>
      </c>
      <c r="I7" s="158"/>
      <c r="J7" s="159" t="s">
        <v>301</v>
      </c>
      <c r="K7" s="159">
        <v>1</v>
      </c>
      <c r="L7" s="159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</row>
    <row r="8" spans="1:62">
      <c r="A8" s="158"/>
      <c r="B8" s="158"/>
      <c r="C8" s="158"/>
      <c r="D8" s="158"/>
      <c r="E8" s="159" t="s">
        <v>302</v>
      </c>
      <c r="F8" s="159">
        <v>72.707999999999998</v>
      </c>
      <c r="G8" s="159">
        <v>10.596</v>
      </c>
      <c r="H8" s="159">
        <v>16.696000000000002</v>
      </c>
      <c r="I8" s="158"/>
      <c r="J8" s="159" t="s">
        <v>302</v>
      </c>
      <c r="K8" s="159">
        <v>5.8150000000000004</v>
      </c>
      <c r="L8" s="159">
        <v>19.486000000000001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</row>
    <row r="9" spans="1:62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</row>
    <row r="10" spans="1:62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</row>
    <row r="11" spans="1:62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</row>
    <row r="12" spans="1:62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</row>
    <row r="13" spans="1:62">
      <c r="A13" s="68" t="s">
        <v>303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</row>
    <row r="14" spans="1:62">
      <c r="A14" s="67" t="s">
        <v>304</v>
      </c>
      <c r="B14" s="67"/>
      <c r="C14" s="67"/>
      <c r="D14" s="67"/>
      <c r="E14" s="67"/>
      <c r="F14" s="67"/>
      <c r="G14" s="158"/>
      <c r="H14" s="67" t="s">
        <v>305</v>
      </c>
      <c r="I14" s="67"/>
      <c r="J14" s="67"/>
      <c r="K14" s="67"/>
      <c r="L14" s="67"/>
      <c r="M14" s="67"/>
      <c r="N14" s="158"/>
      <c r="O14" s="67" t="s">
        <v>306</v>
      </c>
      <c r="P14" s="67"/>
      <c r="Q14" s="67"/>
      <c r="R14" s="67"/>
      <c r="S14" s="67"/>
      <c r="T14" s="67"/>
      <c r="U14" s="158"/>
      <c r="V14" s="67" t="s">
        <v>307</v>
      </c>
      <c r="W14" s="67"/>
      <c r="X14" s="67"/>
      <c r="Y14" s="67"/>
      <c r="Z14" s="67"/>
      <c r="AA14" s="67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</row>
    <row r="15" spans="1:62">
      <c r="A15" s="159"/>
      <c r="B15" s="159" t="s">
        <v>292</v>
      </c>
      <c r="C15" s="159" t="s">
        <v>293</v>
      </c>
      <c r="D15" s="159" t="s">
        <v>294</v>
      </c>
      <c r="E15" s="159" t="s">
        <v>295</v>
      </c>
      <c r="F15" s="159" t="s">
        <v>287</v>
      </c>
      <c r="G15" s="158"/>
      <c r="H15" s="159"/>
      <c r="I15" s="159" t="s">
        <v>292</v>
      </c>
      <c r="J15" s="159" t="s">
        <v>293</v>
      </c>
      <c r="K15" s="159" t="s">
        <v>294</v>
      </c>
      <c r="L15" s="159" t="s">
        <v>295</v>
      </c>
      <c r="M15" s="159" t="s">
        <v>287</v>
      </c>
      <c r="N15" s="158"/>
      <c r="O15" s="159"/>
      <c r="P15" s="159" t="s">
        <v>292</v>
      </c>
      <c r="Q15" s="159" t="s">
        <v>293</v>
      </c>
      <c r="R15" s="159" t="s">
        <v>294</v>
      </c>
      <c r="S15" s="159" t="s">
        <v>295</v>
      </c>
      <c r="T15" s="159" t="s">
        <v>287</v>
      </c>
      <c r="U15" s="158"/>
      <c r="V15" s="159"/>
      <c r="W15" s="159" t="s">
        <v>292</v>
      </c>
      <c r="X15" s="159" t="s">
        <v>293</v>
      </c>
      <c r="Y15" s="159" t="s">
        <v>294</v>
      </c>
      <c r="Z15" s="159" t="s">
        <v>295</v>
      </c>
      <c r="AA15" s="159" t="s">
        <v>287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</row>
    <row r="16" spans="1:62">
      <c r="A16" s="159" t="s">
        <v>308</v>
      </c>
      <c r="B16" s="159">
        <v>530</v>
      </c>
      <c r="C16" s="159">
        <v>750</v>
      </c>
      <c r="D16" s="159">
        <v>0</v>
      </c>
      <c r="E16" s="159">
        <v>3000</v>
      </c>
      <c r="F16" s="159">
        <v>457.79836999999998</v>
      </c>
      <c r="G16" s="158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13.519100999999999</v>
      </c>
      <c r="N16" s="158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2.4417875000000002</v>
      </c>
      <c r="U16" s="158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167.54283000000001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</row>
    <row r="17" spans="1:62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</row>
    <row r="18" spans="1:62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</row>
    <row r="19" spans="1:62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</row>
    <row r="20" spans="1:62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</row>
    <row r="21" spans="1:62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</row>
    <row r="22" spans="1:62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</row>
    <row r="23" spans="1:62">
      <c r="A23" s="68" t="s">
        <v>309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310</v>
      </c>
      <c r="B24" s="67"/>
      <c r="C24" s="67"/>
      <c r="D24" s="67"/>
      <c r="E24" s="67"/>
      <c r="F24" s="67"/>
      <c r="G24" s="158"/>
      <c r="H24" s="67" t="s">
        <v>311</v>
      </c>
      <c r="I24" s="67"/>
      <c r="J24" s="67"/>
      <c r="K24" s="67"/>
      <c r="L24" s="67"/>
      <c r="M24" s="67"/>
      <c r="N24" s="158"/>
      <c r="O24" s="67" t="s">
        <v>312</v>
      </c>
      <c r="P24" s="67"/>
      <c r="Q24" s="67"/>
      <c r="R24" s="67"/>
      <c r="S24" s="67"/>
      <c r="T24" s="67"/>
      <c r="U24" s="158"/>
      <c r="V24" s="67" t="s">
        <v>313</v>
      </c>
      <c r="W24" s="67"/>
      <c r="X24" s="67"/>
      <c r="Y24" s="67"/>
      <c r="Z24" s="67"/>
      <c r="AA24" s="67"/>
      <c r="AB24" s="158"/>
      <c r="AC24" s="67" t="s">
        <v>314</v>
      </c>
      <c r="AD24" s="67"/>
      <c r="AE24" s="67"/>
      <c r="AF24" s="67"/>
      <c r="AG24" s="67"/>
      <c r="AH24" s="67"/>
      <c r="AI24" s="158"/>
      <c r="AJ24" s="67" t="s">
        <v>315</v>
      </c>
      <c r="AK24" s="67"/>
      <c r="AL24" s="67"/>
      <c r="AM24" s="67"/>
      <c r="AN24" s="67"/>
      <c r="AO24" s="67"/>
      <c r="AP24" s="158"/>
      <c r="AQ24" s="67" t="s">
        <v>316</v>
      </c>
      <c r="AR24" s="67"/>
      <c r="AS24" s="67"/>
      <c r="AT24" s="67"/>
      <c r="AU24" s="67"/>
      <c r="AV24" s="67"/>
      <c r="AW24" s="158"/>
      <c r="AX24" s="67" t="s">
        <v>317</v>
      </c>
      <c r="AY24" s="67"/>
      <c r="AZ24" s="67"/>
      <c r="BA24" s="67"/>
      <c r="BB24" s="67"/>
      <c r="BC24" s="67"/>
      <c r="BD24" s="158"/>
      <c r="BE24" s="67" t="s">
        <v>318</v>
      </c>
      <c r="BF24" s="67"/>
      <c r="BG24" s="67"/>
      <c r="BH24" s="67"/>
      <c r="BI24" s="67"/>
      <c r="BJ24" s="67"/>
    </row>
    <row r="25" spans="1:62">
      <c r="A25" s="159"/>
      <c r="B25" s="159" t="s">
        <v>292</v>
      </c>
      <c r="C25" s="159" t="s">
        <v>293</v>
      </c>
      <c r="D25" s="159" t="s">
        <v>294</v>
      </c>
      <c r="E25" s="159" t="s">
        <v>295</v>
      </c>
      <c r="F25" s="159" t="s">
        <v>287</v>
      </c>
      <c r="G25" s="158"/>
      <c r="H25" s="159"/>
      <c r="I25" s="159" t="s">
        <v>292</v>
      </c>
      <c r="J25" s="159" t="s">
        <v>293</v>
      </c>
      <c r="K25" s="159" t="s">
        <v>294</v>
      </c>
      <c r="L25" s="159" t="s">
        <v>295</v>
      </c>
      <c r="M25" s="159" t="s">
        <v>287</v>
      </c>
      <c r="N25" s="158"/>
      <c r="O25" s="159"/>
      <c r="P25" s="159" t="s">
        <v>292</v>
      </c>
      <c r="Q25" s="159" t="s">
        <v>293</v>
      </c>
      <c r="R25" s="159" t="s">
        <v>294</v>
      </c>
      <c r="S25" s="159" t="s">
        <v>295</v>
      </c>
      <c r="T25" s="159" t="s">
        <v>287</v>
      </c>
      <c r="U25" s="158"/>
      <c r="V25" s="159"/>
      <c r="W25" s="159" t="s">
        <v>292</v>
      </c>
      <c r="X25" s="159" t="s">
        <v>293</v>
      </c>
      <c r="Y25" s="159" t="s">
        <v>294</v>
      </c>
      <c r="Z25" s="159" t="s">
        <v>295</v>
      </c>
      <c r="AA25" s="159" t="s">
        <v>287</v>
      </c>
      <c r="AB25" s="158"/>
      <c r="AC25" s="159"/>
      <c r="AD25" s="159" t="s">
        <v>292</v>
      </c>
      <c r="AE25" s="159" t="s">
        <v>293</v>
      </c>
      <c r="AF25" s="159" t="s">
        <v>294</v>
      </c>
      <c r="AG25" s="159" t="s">
        <v>295</v>
      </c>
      <c r="AH25" s="159" t="s">
        <v>287</v>
      </c>
      <c r="AI25" s="158"/>
      <c r="AJ25" s="159"/>
      <c r="AK25" s="159" t="s">
        <v>292</v>
      </c>
      <c r="AL25" s="159" t="s">
        <v>293</v>
      </c>
      <c r="AM25" s="159" t="s">
        <v>294</v>
      </c>
      <c r="AN25" s="159" t="s">
        <v>295</v>
      </c>
      <c r="AO25" s="159" t="s">
        <v>287</v>
      </c>
      <c r="AP25" s="158"/>
      <c r="AQ25" s="159"/>
      <c r="AR25" s="159" t="s">
        <v>292</v>
      </c>
      <c r="AS25" s="159" t="s">
        <v>293</v>
      </c>
      <c r="AT25" s="159" t="s">
        <v>294</v>
      </c>
      <c r="AU25" s="159" t="s">
        <v>295</v>
      </c>
      <c r="AV25" s="159" t="s">
        <v>287</v>
      </c>
      <c r="AW25" s="158"/>
      <c r="AX25" s="159"/>
      <c r="AY25" s="159" t="s">
        <v>292</v>
      </c>
      <c r="AZ25" s="159" t="s">
        <v>293</v>
      </c>
      <c r="BA25" s="159" t="s">
        <v>294</v>
      </c>
      <c r="BB25" s="159" t="s">
        <v>295</v>
      </c>
      <c r="BC25" s="159" t="s">
        <v>287</v>
      </c>
      <c r="BD25" s="158"/>
      <c r="BE25" s="159"/>
      <c r="BF25" s="159" t="s">
        <v>292</v>
      </c>
      <c r="BG25" s="159" t="s">
        <v>293</v>
      </c>
      <c r="BH25" s="159" t="s">
        <v>294</v>
      </c>
      <c r="BI25" s="159" t="s">
        <v>295</v>
      </c>
      <c r="BJ25" s="159" t="s">
        <v>287</v>
      </c>
    </row>
    <row r="26" spans="1:62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103.58304</v>
      </c>
      <c r="G26" s="158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1.1600733999999999</v>
      </c>
      <c r="N26" s="158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1.0104439000000001</v>
      </c>
      <c r="U26" s="158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10.909314</v>
      </c>
      <c r="AB26" s="158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1.3809065</v>
      </c>
      <c r="AI26" s="158"/>
      <c r="AJ26" s="159" t="s">
        <v>319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385.32760000000002</v>
      </c>
      <c r="AP26" s="158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6.1231255999999998</v>
      </c>
      <c r="AW26" s="158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1.9344539999999999</v>
      </c>
      <c r="BD26" s="158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5.2012650000000002</v>
      </c>
    </row>
    <row r="27" spans="1:62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</row>
    <row r="28" spans="1:62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</row>
    <row r="29" spans="1:62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</row>
    <row r="30" spans="1:62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</row>
    <row r="31" spans="1:62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</row>
    <row r="32" spans="1:62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</row>
    <row r="33" spans="1:68">
      <c r="A33" s="68" t="s">
        <v>320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2"/>
      <c r="BL33" s="62"/>
      <c r="BM33" s="62"/>
      <c r="BN33" s="62"/>
      <c r="BO33" s="62"/>
      <c r="BP33" s="62"/>
    </row>
    <row r="34" spans="1:68">
      <c r="A34" s="67" t="s">
        <v>177</v>
      </c>
      <c r="B34" s="67"/>
      <c r="C34" s="67"/>
      <c r="D34" s="67"/>
      <c r="E34" s="67"/>
      <c r="F34" s="67"/>
      <c r="G34" s="158"/>
      <c r="H34" s="67" t="s">
        <v>321</v>
      </c>
      <c r="I34" s="67"/>
      <c r="J34" s="67"/>
      <c r="K34" s="67"/>
      <c r="L34" s="67"/>
      <c r="M34" s="67"/>
      <c r="N34" s="158"/>
      <c r="O34" s="67" t="s">
        <v>178</v>
      </c>
      <c r="P34" s="67"/>
      <c r="Q34" s="67"/>
      <c r="R34" s="67"/>
      <c r="S34" s="67"/>
      <c r="T34" s="67"/>
      <c r="U34" s="158"/>
      <c r="V34" s="67" t="s">
        <v>322</v>
      </c>
      <c r="W34" s="67"/>
      <c r="X34" s="67"/>
      <c r="Y34" s="67"/>
      <c r="Z34" s="67"/>
      <c r="AA34" s="67"/>
      <c r="AB34" s="158"/>
      <c r="AC34" s="67" t="s">
        <v>323</v>
      </c>
      <c r="AD34" s="67"/>
      <c r="AE34" s="67"/>
      <c r="AF34" s="67"/>
      <c r="AG34" s="67"/>
      <c r="AH34" s="67"/>
      <c r="AI34" s="158"/>
      <c r="AJ34" s="67" t="s">
        <v>324</v>
      </c>
      <c r="AK34" s="67"/>
      <c r="AL34" s="67"/>
      <c r="AM34" s="67"/>
      <c r="AN34" s="67"/>
      <c r="AO34" s="67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59"/>
      <c r="B35" s="159" t="s">
        <v>292</v>
      </c>
      <c r="C35" s="159" t="s">
        <v>293</v>
      </c>
      <c r="D35" s="159" t="s">
        <v>294</v>
      </c>
      <c r="E35" s="159" t="s">
        <v>295</v>
      </c>
      <c r="F35" s="159" t="s">
        <v>287</v>
      </c>
      <c r="G35" s="158"/>
      <c r="H35" s="159"/>
      <c r="I35" s="159" t="s">
        <v>292</v>
      </c>
      <c r="J35" s="159" t="s">
        <v>293</v>
      </c>
      <c r="K35" s="159" t="s">
        <v>294</v>
      </c>
      <c r="L35" s="159" t="s">
        <v>295</v>
      </c>
      <c r="M35" s="159" t="s">
        <v>287</v>
      </c>
      <c r="N35" s="158"/>
      <c r="O35" s="159"/>
      <c r="P35" s="159" t="s">
        <v>292</v>
      </c>
      <c r="Q35" s="159" t="s">
        <v>293</v>
      </c>
      <c r="R35" s="159" t="s">
        <v>294</v>
      </c>
      <c r="S35" s="159" t="s">
        <v>295</v>
      </c>
      <c r="T35" s="159" t="s">
        <v>287</v>
      </c>
      <c r="U35" s="158"/>
      <c r="V35" s="159"/>
      <c r="W35" s="159" t="s">
        <v>292</v>
      </c>
      <c r="X35" s="159" t="s">
        <v>293</v>
      </c>
      <c r="Y35" s="159" t="s">
        <v>294</v>
      </c>
      <c r="Z35" s="159" t="s">
        <v>295</v>
      </c>
      <c r="AA35" s="159" t="s">
        <v>287</v>
      </c>
      <c r="AB35" s="158"/>
      <c r="AC35" s="159"/>
      <c r="AD35" s="159" t="s">
        <v>292</v>
      </c>
      <c r="AE35" s="159" t="s">
        <v>293</v>
      </c>
      <c r="AF35" s="159" t="s">
        <v>294</v>
      </c>
      <c r="AG35" s="159" t="s">
        <v>295</v>
      </c>
      <c r="AH35" s="159" t="s">
        <v>287</v>
      </c>
      <c r="AI35" s="158"/>
      <c r="AJ35" s="159"/>
      <c r="AK35" s="159" t="s">
        <v>292</v>
      </c>
      <c r="AL35" s="159" t="s">
        <v>293</v>
      </c>
      <c r="AM35" s="159" t="s">
        <v>294</v>
      </c>
      <c r="AN35" s="159" t="s">
        <v>295</v>
      </c>
      <c r="AO35" s="159" t="s">
        <v>287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59" t="s">
        <v>17</v>
      </c>
      <c r="B36" s="159">
        <v>600</v>
      </c>
      <c r="C36" s="159">
        <v>750</v>
      </c>
      <c r="D36" s="159">
        <v>0</v>
      </c>
      <c r="E36" s="159">
        <v>2000</v>
      </c>
      <c r="F36" s="159">
        <v>362.78384</v>
      </c>
      <c r="G36" s="158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815.82042999999999</v>
      </c>
      <c r="N36" s="158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3149.6228000000001</v>
      </c>
      <c r="U36" s="158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2290.3366999999998</v>
      </c>
      <c r="AB36" s="158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139.1404</v>
      </c>
      <c r="AI36" s="158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102.90107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</row>
    <row r="43" spans="1:68">
      <c r="A43" s="68" t="s">
        <v>325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7" t="s">
        <v>326</v>
      </c>
      <c r="B44" s="67"/>
      <c r="C44" s="67"/>
      <c r="D44" s="67"/>
      <c r="E44" s="67"/>
      <c r="F44" s="67"/>
      <c r="G44" s="158"/>
      <c r="H44" s="67" t="s">
        <v>327</v>
      </c>
      <c r="I44" s="67"/>
      <c r="J44" s="67"/>
      <c r="K44" s="67"/>
      <c r="L44" s="67"/>
      <c r="M44" s="67"/>
      <c r="N44" s="158"/>
      <c r="O44" s="67" t="s">
        <v>328</v>
      </c>
      <c r="P44" s="67"/>
      <c r="Q44" s="67"/>
      <c r="R44" s="67"/>
      <c r="S44" s="67"/>
      <c r="T44" s="67"/>
      <c r="U44" s="158"/>
      <c r="V44" s="67" t="s">
        <v>329</v>
      </c>
      <c r="W44" s="67"/>
      <c r="X44" s="67"/>
      <c r="Y44" s="67"/>
      <c r="Z44" s="67"/>
      <c r="AA44" s="67"/>
      <c r="AB44" s="158"/>
      <c r="AC44" s="67" t="s">
        <v>330</v>
      </c>
      <c r="AD44" s="67"/>
      <c r="AE44" s="67"/>
      <c r="AF44" s="67"/>
      <c r="AG44" s="67"/>
      <c r="AH44" s="67"/>
      <c r="AI44" s="158"/>
      <c r="AJ44" s="67" t="s">
        <v>331</v>
      </c>
      <c r="AK44" s="67"/>
      <c r="AL44" s="67"/>
      <c r="AM44" s="67"/>
      <c r="AN44" s="67"/>
      <c r="AO44" s="67"/>
      <c r="AP44" s="158"/>
      <c r="AQ44" s="67" t="s">
        <v>332</v>
      </c>
      <c r="AR44" s="67"/>
      <c r="AS44" s="67"/>
      <c r="AT44" s="67"/>
      <c r="AU44" s="67"/>
      <c r="AV44" s="67"/>
      <c r="AW44" s="158"/>
      <c r="AX44" s="67" t="s">
        <v>333</v>
      </c>
      <c r="AY44" s="67"/>
      <c r="AZ44" s="67"/>
      <c r="BA44" s="67"/>
      <c r="BB44" s="67"/>
      <c r="BC44" s="67"/>
      <c r="BD44" s="158"/>
      <c r="BE44" s="67" t="s">
        <v>334</v>
      </c>
      <c r="BF44" s="67"/>
      <c r="BG44" s="67"/>
      <c r="BH44" s="67"/>
      <c r="BI44" s="67"/>
      <c r="BJ44" s="67"/>
    </row>
    <row r="45" spans="1:68">
      <c r="A45" s="159"/>
      <c r="B45" s="159" t="s">
        <v>292</v>
      </c>
      <c r="C45" s="159" t="s">
        <v>293</v>
      </c>
      <c r="D45" s="159" t="s">
        <v>294</v>
      </c>
      <c r="E45" s="159" t="s">
        <v>295</v>
      </c>
      <c r="F45" s="159" t="s">
        <v>287</v>
      </c>
      <c r="G45" s="158"/>
      <c r="H45" s="159"/>
      <c r="I45" s="159" t="s">
        <v>292</v>
      </c>
      <c r="J45" s="159" t="s">
        <v>293</v>
      </c>
      <c r="K45" s="159" t="s">
        <v>294</v>
      </c>
      <c r="L45" s="159" t="s">
        <v>295</v>
      </c>
      <c r="M45" s="159" t="s">
        <v>287</v>
      </c>
      <c r="N45" s="158"/>
      <c r="O45" s="159"/>
      <c r="P45" s="159" t="s">
        <v>292</v>
      </c>
      <c r="Q45" s="159" t="s">
        <v>293</v>
      </c>
      <c r="R45" s="159" t="s">
        <v>294</v>
      </c>
      <c r="S45" s="159" t="s">
        <v>295</v>
      </c>
      <c r="T45" s="159" t="s">
        <v>287</v>
      </c>
      <c r="U45" s="158"/>
      <c r="V45" s="159"/>
      <c r="W45" s="159" t="s">
        <v>292</v>
      </c>
      <c r="X45" s="159" t="s">
        <v>293</v>
      </c>
      <c r="Y45" s="159" t="s">
        <v>294</v>
      </c>
      <c r="Z45" s="159" t="s">
        <v>295</v>
      </c>
      <c r="AA45" s="159" t="s">
        <v>287</v>
      </c>
      <c r="AB45" s="158"/>
      <c r="AC45" s="159"/>
      <c r="AD45" s="159" t="s">
        <v>292</v>
      </c>
      <c r="AE45" s="159" t="s">
        <v>293</v>
      </c>
      <c r="AF45" s="159" t="s">
        <v>294</v>
      </c>
      <c r="AG45" s="159" t="s">
        <v>295</v>
      </c>
      <c r="AH45" s="159" t="s">
        <v>287</v>
      </c>
      <c r="AI45" s="158"/>
      <c r="AJ45" s="159"/>
      <c r="AK45" s="159" t="s">
        <v>292</v>
      </c>
      <c r="AL45" s="159" t="s">
        <v>293</v>
      </c>
      <c r="AM45" s="159" t="s">
        <v>294</v>
      </c>
      <c r="AN45" s="159" t="s">
        <v>295</v>
      </c>
      <c r="AO45" s="159" t="s">
        <v>287</v>
      </c>
      <c r="AP45" s="158"/>
      <c r="AQ45" s="159"/>
      <c r="AR45" s="159" t="s">
        <v>292</v>
      </c>
      <c r="AS45" s="159" t="s">
        <v>293</v>
      </c>
      <c r="AT45" s="159" t="s">
        <v>294</v>
      </c>
      <c r="AU45" s="159" t="s">
        <v>295</v>
      </c>
      <c r="AV45" s="159" t="s">
        <v>287</v>
      </c>
      <c r="AW45" s="158"/>
      <c r="AX45" s="159"/>
      <c r="AY45" s="159" t="s">
        <v>292</v>
      </c>
      <c r="AZ45" s="159" t="s">
        <v>293</v>
      </c>
      <c r="BA45" s="159" t="s">
        <v>294</v>
      </c>
      <c r="BB45" s="159" t="s">
        <v>295</v>
      </c>
      <c r="BC45" s="159" t="s">
        <v>287</v>
      </c>
      <c r="BD45" s="158"/>
      <c r="BE45" s="159"/>
      <c r="BF45" s="159" t="s">
        <v>292</v>
      </c>
      <c r="BG45" s="159" t="s">
        <v>293</v>
      </c>
      <c r="BH45" s="159" t="s">
        <v>294</v>
      </c>
      <c r="BI45" s="159" t="s">
        <v>295</v>
      </c>
      <c r="BJ45" s="159" t="s">
        <v>287</v>
      </c>
    </row>
    <row r="46" spans="1:68">
      <c r="A46" s="159" t="s">
        <v>23</v>
      </c>
      <c r="B46" s="159">
        <v>7</v>
      </c>
      <c r="C46" s="159">
        <v>10</v>
      </c>
      <c r="D46" s="159">
        <v>0</v>
      </c>
      <c r="E46" s="159">
        <v>45</v>
      </c>
      <c r="F46" s="159">
        <v>10.226658</v>
      </c>
      <c r="G46" s="158"/>
      <c r="H46" s="159" t="s">
        <v>24</v>
      </c>
      <c r="I46" s="159">
        <v>8</v>
      </c>
      <c r="J46" s="159">
        <v>9</v>
      </c>
      <c r="K46" s="159">
        <v>0</v>
      </c>
      <c r="L46" s="159">
        <v>35</v>
      </c>
      <c r="M46" s="159">
        <v>7.0839109999999996</v>
      </c>
      <c r="N46" s="158"/>
      <c r="O46" s="159" t="s">
        <v>335</v>
      </c>
      <c r="P46" s="159">
        <v>600</v>
      </c>
      <c r="Q46" s="159">
        <v>800</v>
      </c>
      <c r="R46" s="159">
        <v>0</v>
      </c>
      <c r="S46" s="159">
        <v>10000</v>
      </c>
      <c r="T46" s="159">
        <v>522.19359999999995</v>
      </c>
      <c r="U46" s="158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5.837639E-2</v>
      </c>
      <c r="AB46" s="158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1.9978199999999999</v>
      </c>
      <c r="AI46" s="158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168.87502000000001</v>
      </c>
      <c r="AP46" s="158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51.962333999999998</v>
      </c>
      <c r="AW46" s="158"/>
      <c r="AX46" s="159" t="s">
        <v>336</v>
      </c>
      <c r="AY46" s="159"/>
      <c r="AZ46" s="159"/>
      <c r="BA46" s="159"/>
      <c r="BB46" s="159"/>
      <c r="BC46" s="159"/>
      <c r="BD46" s="158"/>
      <c r="BE46" s="159" t="s">
        <v>337</v>
      </c>
      <c r="BF46" s="159"/>
      <c r="BG46" s="159"/>
      <c r="BH46" s="159"/>
      <c r="BI46" s="159"/>
      <c r="BJ46" s="159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3:Z3"/>
    <mergeCell ref="U4:Z4"/>
    <mergeCell ref="A4:C4"/>
    <mergeCell ref="E4:H4"/>
    <mergeCell ref="N4:S4"/>
    <mergeCell ref="J4:L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338</v>
      </c>
      <c r="B2" s="63" t="s">
        <v>339</v>
      </c>
      <c r="C2" s="63" t="s">
        <v>276</v>
      </c>
      <c r="D2" s="63">
        <v>50</v>
      </c>
      <c r="E2" s="63">
        <v>1345.9526000000001</v>
      </c>
      <c r="F2" s="63">
        <v>210.42894000000001</v>
      </c>
      <c r="G2" s="63">
        <v>30.665989</v>
      </c>
      <c r="H2" s="63">
        <v>16.930005999999999</v>
      </c>
      <c r="I2" s="63">
        <v>13.735982999999999</v>
      </c>
      <c r="J2" s="63">
        <v>48.320999999999998</v>
      </c>
      <c r="K2" s="63">
        <v>24.125895</v>
      </c>
      <c r="L2" s="63">
        <v>24.195103</v>
      </c>
      <c r="M2" s="63">
        <v>17.072409</v>
      </c>
      <c r="N2" s="63">
        <v>2.1786913999999999</v>
      </c>
      <c r="O2" s="63">
        <v>9.4517939999999996</v>
      </c>
      <c r="P2" s="63">
        <v>799.04859999999996</v>
      </c>
      <c r="Q2" s="63">
        <v>15.403988</v>
      </c>
      <c r="R2" s="63">
        <v>457.79836999999998</v>
      </c>
      <c r="S2" s="63">
        <v>106.93727</v>
      </c>
      <c r="T2" s="63">
        <v>4210.3306000000002</v>
      </c>
      <c r="U2" s="63">
        <v>2.4417875000000002</v>
      </c>
      <c r="V2" s="63">
        <v>13.519100999999999</v>
      </c>
      <c r="W2" s="63">
        <v>167.54283000000001</v>
      </c>
      <c r="X2" s="63">
        <v>103.58304</v>
      </c>
      <c r="Y2" s="63">
        <v>1.1600733999999999</v>
      </c>
      <c r="Z2" s="63">
        <v>1.0104439000000001</v>
      </c>
      <c r="AA2" s="63">
        <v>10.909314</v>
      </c>
      <c r="AB2" s="63">
        <v>1.3809065</v>
      </c>
      <c r="AC2" s="63">
        <v>385.32760000000002</v>
      </c>
      <c r="AD2" s="63">
        <v>6.1231255999999998</v>
      </c>
      <c r="AE2" s="63">
        <v>1.9344539999999999</v>
      </c>
      <c r="AF2" s="63">
        <v>5.2012650000000002</v>
      </c>
      <c r="AG2" s="63">
        <v>362.78384</v>
      </c>
      <c r="AH2" s="63">
        <v>186.77985000000001</v>
      </c>
      <c r="AI2" s="63">
        <v>176.00398000000001</v>
      </c>
      <c r="AJ2" s="63">
        <v>815.82042999999999</v>
      </c>
      <c r="AK2" s="63">
        <v>3149.6228000000001</v>
      </c>
      <c r="AL2" s="63">
        <v>139.1404</v>
      </c>
      <c r="AM2" s="63">
        <v>2290.3366999999998</v>
      </c>
      <c r="AN2" s="63">
        <v>102.90107</v>
      </c>
      <c r="AO2" s="63">
        <v>10.226658</v>
      </c>
      <c r="AP2" s="63">
        <v>7.3068809999999997</v>
      </c>
      <c r="AQ2" s="63">
        <v>2.9197769999999998</v>
      </c>
      <c r="AR2" s="63">
        <v>7.0839109999999996</v>
      </c>
      <c r="AS2" s="63">
        <v>522.19359999999995</v>
      </c>
      <c r="AT2" s="63">
        <v>5.837639E-2</v>
      </c>
      <c r="AU2" s="63">
        <v>1.9978199999999999</v>
      </c>
      <c r="AV2" s="63">
        <v>168.87502000000001</v>
      </c>
      <c r="AW2" s="63">
        <v>51.962333999999998</v>
      </c>
      <c r="AX2" s="63">
        <v>8.0864439999999996E-2</v>
      </c>
      <c r="AY2" s="63">
        <v>0.81605159999999999</v>
      </c>
      <c r="AZ2" s="63">
        <v>216.69148000000001</v>
      </c>
      <c r="BA2" s="63">
        <v>29.168962000000001</v>
      </c>
      <c r="BB2" s="63">
        <v>8.9583560000000002</v>
      </c>
      <c r="BC2" s="63">
        <v>9.9852869999999996</v>
      </c>
      <c r="BD2" s="63">
        <v>10.20734</v>
      </c>
      <c r="BE2" s="63">
        <v>0.74068224000000005</v>
      </c>
      <c r="BF2" s="63">
        <v>3.2398264000000001</v>
      </c>
      <c r="BG2" s="63">
        <v>2.2203917E-2</v>
      </c>
      <c r="BH2" s="63">
        <v>2.914692E-2</v>
      </c>
      <c r="BI2" s="63">
        <v>2.2507800000000001E-2</v>
      </c>
      <c r="BJ2" s="63">
        <v>8.3415515999999995E-2</v>
      </c>
      <c r="BK2" s="63">
        <v>1.7079936000000001E-3</v>
      </c>
      <c r="BL2" s="63">
        <v>0.29190319999999997</v>
      </c>
      <c r="BM2" s="63">
        <v>2.1329256999999999</v>
      </c>
      <c r="BN2" s="63">
        <v>0.58273965000000005</v>
      </c>
      <c r="BO2" s="63">
        <v>35.695610000000002</v>
      </c>
      <c r="BP2" s="63">
        <v>5.0873530000000002</v>
      </c>
      <c r="BQ2" s="63">
        <v>10.544638000000001</v>
      </c>
      <c r="BR2" s="63">
        <v>41.744230000000002</v>
      </c>
      <c r="BS2" s="63">
        <v>28.350836000000001</v>
      </c>
      <c r="BT2" s="63">
        <v>6.0151504999999998</v>
      </c>
      <c r="BU2" s="63">
        <v>0.14269243000000001</v>
      </c>
      <c r="BV2" s="63">
        <v>2.6435360000000001E-2</v>
      </c>
      <c r="BW2" s="63">
        <v>0.4185508</v>
      </c>
      <c r="BX2" s="63">
        <v>0.87996715000000003</v>
      </c>
      <c r="BY2" s="63">
        <v>0.10461026</v>
      </c>
      <c r="BZ2" s="63">
        <v>7.6254876000000004E-4</v>
      </c>
      <c r="CA2" s="63">
        <v>0.56969080000000005</v>
      </c>
      <c r="CB2" s="63">
        <v>1.2476255E-2</v>
      </c>
      <c r="CC2" s="63">
        <v>0.10925273000000001</v>
      </c>
      <c r="CD2" s="63">
        <v>1.1359869</v>
      </c>
      <c r="CE2" s="63">
        <v>7.7760770000000007E-2</v>
      </c>
      <c r="CF2" s="63">
        <v>0.25571123000000001</v>
      </c>
      <c r="CG2" s="63">
        <v>4.9500000000000003E-7</v>
      </c>
      <c r="CH2" s="63">
        <v>2.7078346999999999E-2</v>
      </c>
      <c r="CI2" s="63">
        <v>6.3708406000000002E-3</v>
      </c>
      <c r="CJ2" s="63">
        <v>2.6153656999999999</v>
      </c>
      <c r="CK2" s="63">
        <v>1.9442936000000001E-2</v>
      </c>
      <c r="CL2" s="63">
        <v>1.2543358</v>
      </c>
      <c r="CM2" s="63">
        <v>2.0140373999999999</v>
      </c>
      <c r="CN2" s="63">
        <v>1476.4154000000001</v>
      </c>
      <c r="CO2" s="63">
        <v>2581.4340000000002</v>
      </c>
      <c r="CP2" s="63">
        <v>1639.6432</v>
      </c>
      <c r="CQ2" s="63">
        <v>583.00603999999998</v>
      </c>
      <c r="CR2" s="63">
        <v>300.34276999999997</v>
      </c>
      <c r="CS2" s="63">
        <v>257.88387999999998</v>
      </c>
      <c r="CT2" s="63">
        <v>1500.1442</v>
      </c>
      <c r="CU2" s="63">
        <v>961.11609999999996</v>
      </c>
      <c r="CV2" s="63">
        <v>839.82960000000003</v>
      </c>
      <c r="CW2" s="63">
        <v>1081.1385</v>
      </c>
      <c r="CX2" s="63">
        <v>330.39670000000001</v>
      </c>
      <c r="CY2" s="63">
        <v>1811.3773000000001</v>
      </c>
      <c r="CZ2" s="63">
        <v>979.07950000000005</v>
      </c>
      <c r="DA2" s="63">
        <v>2140.9564999999998</v>
      </c>
      <c r="DB2" s="63">
        <v>1949.1533999999999</v>
      </c>
      <c r="DC2" s="63">
        <v>3175.0718000000002</v>
      </c>
      <c r="DD2" s="63">
        <v>5903.2790000000005</v>
      </c>
      <c r="DE2" s="63">
        <v>1134.124</v>
      </c>
      <c r="DF2" s="63">
        <v>2540.6610999999998</v>
      </c>
      <c r="DG2" s="63">
        <v>1288.4940999999999</v>
      </c>
      <c r="DH2" s="63">
        <v>61.847079999999998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29.168962000000001</v>
      </c>
      <c r="B6">
        <f>BB2</f>
        <v>8.9583560000000002</v>
      </c>
      <c r="C6">
        <f>BC2</f>
        <v>9.9852869999999996</v>
      </c>
      <c r="D6">
        <f>BD2</f>
        <v>10.20734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J39" sqref="J39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25758</v>
      </c>
      <c r="C2" s="56">
        <f ca="1">YEAR(TODAY())-YEAR(B2)+IF(TODAY()&gt;=DATE(YEAR(TODAY()),MONTH(B2),DAY(B2)),0,-1)</f>
        <v>50</v>
      </c>
      <c r="E2" s="52">
        <v>173.6</v>
      </c>
      <c r="F2" s="53" t="s">
        <v>39</v>
      </c>
      <c r="G2" s="52">
        <v>74.400000000000006</v>
      </c>
      <c r="H2" s="51" t="s">
        <v>41</v>
      </c>
      <c r="I2" s="70">
        <f>ROUND(G3/E3^2,1)</f>
        <v>24.7</v>
      </c>
    </row>
    <row r="3" spans="1:9">
      <c r="E3" s="51">
        <f>E2/100</f>
        <v>1.736</v>
      </c>
      <c r="F3" s="51" t="s">
        <v>40</v>
      </c>
      <c r="G3" s="51">
        <f>G2</f>
        <v>74.400000000000006</v>
      </c>
      <c r="H3" s="51" t="s">
        <v>41</v>
      </c>
      <c r="I3" s="70"/>
    </row>
    <row r="4" spans="1:9">
      <c r="A4" t="s">
        <v>273</v>
      </c>
    </row>
    <row r="5" spans="1:9">
      <c r="B5" s="60">
        <v>44060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김정우, ID : H1900349)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11일 13:30:02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>
      <c r="C10" s="150" t="s">
        <v>30</v>
      </c>
      <c r="D10" s="150"/>
      <c r="E10" s="151"/>
      <c r="F10" s="154">
        <f>'개인정보 및 신체계측 입력'!B5</f>
        <v>44060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>
      <c r="C12" s="150" t="s">
        <v>32</v>
      </c>
      <c r="D12" s="150"/>
      <c r="E12" s="151"/>
      <c r="F12" s="135">
        <f ca="1">'개인정보 및 신체계측 입력'!C2</f>
        <v>50</v>
      </c>
      <c r="G12" s="135"/>
      <c r="H12" s="135"/>
      <c r="I12" s="135"/>
      <c r="K12" s="126">
        <f>'개인정보 및 신체계측 입력'!E2</f>
        <v>173.6</v>
      </c>
      <c r="L12" s="127"/>
      <c r="M12" s="120">
        <f>'개인정보 및 신체계측 입력'!G2</f>
        <v>74.400000000000006</v>
      </c>
      <c r="N12" s="121"/>
      <c r="O12" s="116" t="s">
        <v>271</v>
      </c>
      <c r="P12" s="110"/>
      <c r="Q12" s="113">
        <f>'개인정보 및 신체계측 입력'!I2</f>
        <v>24.7</v>
      </c>
      <c r="R12" s="113"/>
      <c r="S12" s="113"/>
    </row>
    <row r="13" spans="1:19" ht="18" customHeight="1" thickBot="1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>
      <c r="C14" s="152" t="s">
        <v>31</v>
      </c>
      <c r="D14" s="152"/>
      <c r="E14" s="153"/>
      <c r="F14" s="114" t="str">
        <f>MID('DRIs DATA'!B1,28,3)</f>
        <v>김정우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72.707999999999998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10.596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16.696000000000002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19.5</v>
      </c>
      <c r="L72" s="36" t="s">
        <v>53</v>
      </c>
      <c r="M72" s="36">
        <f>ROUND('DRIs DATA'!K8,1)</f>
        <v>5.8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87" t="s">
        <v>171</v>
      </c>
      <c r="C94" s="85"/>
      <c r="D94" s="85"/>
      <c r="E94" s="85"/>
      <c r="F94" s="88">
        <f>ROUND('DRIs DATA'!F16/'DRIs DATA'!C16*100,2)</f>
        <v>61.04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112.66</v>
      </c>
      <c r="R94" s="85" t="s">
        <v>167</v>
      </c>
      <c r="S94" s="85"/>
      <c r="T94" s="8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>
      <c r="B121" s="43" t="s">
        <v>171</v>
      </c>
      <c r="C121" s="16"/>
      <c r="D121" s="16"/>
      <c r="E121" s="15"/>
      <c r="F121" s="88">
        <f>ROUND('DRIs DATA'!F26/'DRIs DATA'!C26*100,2)</f>
        <v>103.58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92.06</v>
      </c>
      <c r="R121" s="85" t="s">
        <v>166</v>
      </c>
      <c r="S121" s="85"/>
      <c r="T121" s="8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5.75" thickBot="1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>
      <c r="B172" s="42" t="s">
        <v>171</v>
      </c>
      <c r="C172" s="20"/>
      <c r="D172" s="20"/>
      <c r="E172" s="6"/>
      <c r="F172" s="88">
        <f>ROUND('DRIs DATA'!F36/'DRIs DATA'!C36*100,2)</f>
        <v>45.35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209.97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>
      <c r="B197" s="42" t="s">
        <v>171</v>
      </c>
      <c r="C197" s="20"/>
      <c r="D197" s="20"/>
      <c r="E197" s="6"/>
      <c r="F197" s="88">
        <f>ROUND('DRIs DATA'!F46/'DRIs DATA'!C46*100,2)</f>
        <v>102.27</v>
      </c>
      <c r="G197" s="88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>
      <c r="K205" s="10"/>
    </row>
    <row r="206" spans="2:20" ht="18" customHeight="1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2020-12-14T01:30:19Z</dcterms:modified>
</cp:coreProperties>
</file>