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<sst xmlns="http://schemas.openxmlformats.org/spreadsheetml/2006/main" count="692" uniqueCount="283">
  <si>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</si>
  <si>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</si>
  <si>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</si>
  <si>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</si>
  <si>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</si>
  <si>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</si>
  <si>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</si>
  <si>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</si>
  <si>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</si>
  <si>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</si>
  <si>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</si>
  <si>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</si>
  <si>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</si>
  <si>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</si>
  <si>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</si>
  <si>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</si>
  <si>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</si>
  <si>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</si>
  <si>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</si>
  <si>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</si>
  <si>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</si>
  <si>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</si>
  <si>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</si>
  <si>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</si>
  <si>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</si>
  <si>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</si>
  <si>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</si>
  <si>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</si>
  <si>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</si>
  <si>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</si>
  <si>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</si>
  <si>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</si>
  <si>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</si>
  <si>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</si>
  <si>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</si>
  <si>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</si>
  <si>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</si>
  <si>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</si>
  <si>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</si>
  <si>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</si>
  <si>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</si>
  <si>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</si>
  <si>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</si>
  <si>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</si>
  <si>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</si>
  <si>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</si>
  <si>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</si>
  <si>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</si>
  <si>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</si>
  <si>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</si>
  <si>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</si>
  <si>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</si>
  <si>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</si>
  <si>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</si>
  <si>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</si>
  <si>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</si>
  <si>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</si>
  <si>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</si>
  <si>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</si>
  <si>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</si>
  <si>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</si>
  <si>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</si>
  <si>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</si>
  <si>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</si>
  <si>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</si>
  <si>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</si>
  <si>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</si>
  <si>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</si>
  <si>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</si>
  <si>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</si>
  <si>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</si>
  <si>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</si>
  <si>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</si>
  <si>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</si>
  <si>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</si>
  <si>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</si>
  <si>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</si>
  <si>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</si>
  <si>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</si>
  <si>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</si>
  <si>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</si>
  <si>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</si>
  <si>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</si>
  <si>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</si>
  <si>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</si>
  <si>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</si>
  <si>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</si>
  <si>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</si>
  <si>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</si>
  <si>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</si>
  <si>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</si>
  <si>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</si>
  <si>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</si>
  <si>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</si>
  <si>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</si>
  <si>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</si>
  <si>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</si>
  <si>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</si>
  <si>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</si>
  <si>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</si>
  <si>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</si>
  <si>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</si>
  <si>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</si>
  <si>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</si>
  <si>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</si>
  <si>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</si>
  <si>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</si>
  <si>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</si>
  <si>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</si>
  <si>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</si>
  <si>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</si>
  <si>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</si>
  <si>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</si>
  <si>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</si>
  <si>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</si>
  <si>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</si>
  <si>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</si>
  <si>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</si>
  <si>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</si>
  <si>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</si>
  <si>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</si>
  <si>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</si>
  <si>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</si>
  <si>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</si>
  <si>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</si>
  <si>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</si>
  <si>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</si>
  <si>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</si>
  <si>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</si>
  <si>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</si>
  <si>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</si>
  <si>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</si>
  <si>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</si>
  <si>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</si>
  <si>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</si>
  <si>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</si>
  <si>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</si>
  <si>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</si>
  <si>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</si>
  <si>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</si>
  <si>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</si>
  <si>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</si>
  <si>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</si>
  <si>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</si>
  <si>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</si>
  <si>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</si>
  <si>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</si>
  <si>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</si>
  <si>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</si>
  <si>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</si>
  <si>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</si>
  <si>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</si>
  <si>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</si>
  <si>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</si>
  <si>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</si>
  <si>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</si>
  <si>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</si>
  <si>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</si>
  <si>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</si>
  <si>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</si>
  <si>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</si>
  <si>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</si>
  <si>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</si>
  <si>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</si>
  <si>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</si>
  <si>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</si>
  <si>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</si>
  <si>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</si>
  <si>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</si>
  <si>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</si>
  <si>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</si>
  <si>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</si>
  <si>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</si>
  <si>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</si>
  <si>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</si>
  <si>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</si>
  <si>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</si>
  <si>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</si>
  <si>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</si>
  <si>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</si>
  <si>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</si>
  <si>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</si>
  <si>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</si>
  <si>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</si>
  <si>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</si>
  <si>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</si>
  <si>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</si>
  <si>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</si>
  <si>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</si>
  <si>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</si>
  <si>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</si>
  <si>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</si>
  <si>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</si>
  <si>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</si>
  <si>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</si>
  <si>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</si>
  <si>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</si>
  <si>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</si>
  <si>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</si>
  <si>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</si>
  <si>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</si>
  <si>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</si>
  <si>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</si>
  <si>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</si>
  <si>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</si>
  <si>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</si>
  <si>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</si>
  <si>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</si>
  <si>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</si>
  <si>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</si>
  <si>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</si>
  <si>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</si>
  <si>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</si>
  <si>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</si>
  <si>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</si>
  <si>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</si>
  <si>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</si>
  <si>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</si>
  <si>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</si>
  <si>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</si>
  <si>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</si>
  <si>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</si>
  <si>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</si>
  <si>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</si>
  <si>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</si>
  <si>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</si>
  <si>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</si>
  <si>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</si>
  <si>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</si>
  <si>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</si>
  <si>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</si>
  <si>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</si>
  <si>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</si>
  <si>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</si>
  <si>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</si>
  <si>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</si>
  <si>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</si>
  <si>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</si>
  <si>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</si>
  <si>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</si>
  <si>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</si>
  <si>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</si>
  <si>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</si>
  <si>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</si>
  <si>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</si>
  <si>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</si>
  <si>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</si>
  <si>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</si>
  <si>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</si>
  <si>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</si>
  <si>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</si>
  <si>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</si>
  <si>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</si>
  <si>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</si>
  <si>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</si>
  <si>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</si>
  <si>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</si>
  <si>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</si>
  <si>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</si>
  <si>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</si>
  <si>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</si>
  <si>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</si>
  <si>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</si>
  <si>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</si>
  <si>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</si>
  <si>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</si>
  <si>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</si>
  <si>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</si>
  <si>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</si>
  <si>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</si>
  <si>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</si>
  <si>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</si>
  <si>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</si>
  <si>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</si>
  <si>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</si>
  <si>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</si>
  <si>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</si>
  <si>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</si>
  <si>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안병주, ID : H1900359)</t>
  </si>
  <si>
    <t>2020년 11월 27일 15:46:50</t>
  </si>
  <si>
    <t>H1900359</t>
  </si>
  <si>
    <t>안병주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</si>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</sst>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74.954250000000002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589320"/>
        <c:axId val="181590104"/>
      </c:barChart>
      <c:catAx>
        <c:axId val="18158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590104"/>
        <c:crosses val="autoZero"/>
        <c:auto val="1"/>
        <c:lblAlgn val="ctr"/>
        <c:lblOffset val="100"/>
        <c:noMultiLvlLbl val="0"/>
      </c:catAx>
      <c:valAx>
        <c:axId val="18159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58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2.1789458000000002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43344"/>
        <c:axId val="467740600"/>
      </c:barChart>
      <c:catAx>
        <c:axId val="46774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40600"/>
        <c:crosses val="autoZero"/>
        <c:auto val="1"/>
        <c:lblAlgn val="ctr"/>
        <c:lblOffset val="100"/>
        <c:noMultiLvlLbl val="0"/>
      </c:catAx>
      <c:valAx>
        <c:axId val="46774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4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1.4255267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37072"/>
        <c:axId val="467737464"/>
      </c:barChart>
      <c:catAx>
        <c:axId val="46773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37464"/>
        <c:crosses val="autoZero"/>
        <c:auto val="1"/>
        <c:lblAlgn val="ctr"/>
        <c:lblOffset val="100"/>
        <c:noMultiLvlLbl val="0"/>
      </c:catAx>
      <c:valAx>
        <c:axId val="467737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3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1232.3988999999999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584616"/>
        <c:axId val="181585008"/>
      </c:barChart>
      <c:catAx>
        <c:axId val="18158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585008"/>
        <c:crosses val="autoZero"/>
        <c:auto val="1"/>
        <c:lblAlgn val="ctr"/>
        <c:lblOffset val="100"/>
        <c:noMultiLvlLbl val="0"/>
      </c:catAx>
      <c:valAx>
        <c:axId val="18158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58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3110.0079999999998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586184"/>
        <c:axId val="468097504"/>
      </c:barChart>
      <c:catAx>
        <c:axId val="18158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97504"/>
        <c:crosses val="autoZero"/>
        <c:auto val="1"/>
        <c:lblAlgn val="ctr"/>
        <c:lblOffset val="100"/>
        <c:noMultiLvlLbl val="0"/>
      </c:catAx>
      <c:valAx>
        <c:axId val="4680975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58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63.582664000000001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95936"/>
        <c:axId val="468097896"/>
      </c:barChart>
      <c:catAx>
        <c:axId val="46809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97896"/>
        <c:crosses val="autoZero"/>
        <c:auto val="1"/>
        <c:lblAlgn val="ctr"/>
        <c:lblOffset val="100"/>
        <c:noMultiLvlLbl val="0"/>
      </c:catAx>
      <c:valAx>
        <c:axId val="46809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9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129.95626999999999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98288"/>
        <c:axId val="468094368"/>
      </c:barChart>
      <c:catAx>
        <c:axId val="46809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94368"/>
        <c:crosses val="autoZero"/>
        <c:auto val="1"/>
        <c:lblAlgn val="ctr"/>
        <c:lblOffset val="100"/>
        <c:noMultiLvlLbl val="0"/>
      </c:catAx>
      <c:valAx>
        <c:axId val="46809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9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11.589224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92016"/>
        <c:axId val="468095152"/>
      </c:barChart>
      <c:catAx>
        <c:axId val="46809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95152"/>
        <c:crosses val="autoZero"/>
        <c:auto val="1"/>
        <c:lblAlgn val="ctr"/>
        <c:lblOffset val="100"/>
        <c:noMultiLvlLbl val="0"/>
      </c:catAx>
      <c:valAx>
        <c:axId val="468095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9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732.75239999999997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91232"/>
        <c:axId val="468094760"/>
      </c:barChart>
      <c:catAx>
        <c:axId val="46809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94760"/>
        <c:crosses val="autoZero"/>
        <c:auto val="1"/>
        <c:lblAlgn val="ctr"/>
        <c:lblOffset val="100"/>
        <c:noMultiLvlLbl val="0"/>
      </c:catAx>
      <c:valAx>
        <c:axId val="4680947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9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4.8595577000000001E-2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93584"/>
        <c:axId val="468093976"/>
      </c:barChart>
      <c:catAx>
        <c:axId val="46809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93976"/>
        <c:crosses val="autoZero"/>
        <c:auto val="1"/>
        <c:lblAlgn val="ctr"/>
        <c:lblOffset val="100"/>
        <c:noMultiLvlLbl val="0"/>
      </c:catAx>
      <c:valAx>
        <c:axId val="46809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9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3.2253623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96328"/>
        <c:axId val="468096720"/>
      </c:barChart>
      <c:catAx>
        <c:axId val="46809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96720"/>
        <c:crosses val="autoZero"/>
        <c:auto val="1"/>
        <c:lblAlgn val="ctr"/>
        <c:lblOffset val="100"/>
        <c:noMultiLvlLbl val="0"/>
      </c:catAx>
      <c:valAx>
        <c:axId val="468096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9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24.994337000000002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586968"/>
        <c:axId val="181583440"/>
      </c:barChart>
      <c:catAx>
        <c:axId val="18158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583440"/>
        <c:crosses val="autoZero"/>
        <c:auto val="1"/>
        <c:lblAlgn val="ctr"/>
        <c:lblOffset val="100"/>
        <c:noMultiLvlLbl val="0"/>
      </c:catAx>
      <c:valAx>
        <c:axId val="181583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58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276.14447000000001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38520"/>
        <c:axId val="468537736"/>
      </c:barChart>
      <c:catAx>
        <c:axId val="46853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37736"/>
        <c:crosses val="autoZero"/>
        <c:auto val="1"/>
        <c:lblAlgn val="ctr"/>
        <c:lblOffset val="100"/>
        <c:noMultiLvlLbl val="0"/>
      </c:catAx>
      <c:valAx>
        <c:axId val="46853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3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88.821815000000001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34992"/>
        <c:axId val="468535384"/>
      </c:barChart>
      <c:catAx>
        <c:axId val="46853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35384"/>
        <c:crosses val="autoZero"/>
        <c:auto val="1"/>
        <c:lblAlgn val="ctr"/>
        <c:lblOffset val="100"/>
        <c:noMultiLvlLbl val="0"/>
      </c:catAx>
      <c:valAx>
        <c:axId val="46853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3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5.335</c:v>
                </c:pt>
                <c:pt idx="1">
                  <c:v>12.500999999999999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8536168"/>
        <c:axId val="468534208"/>
      </c:barChart>
      <c:catAx>
        <c:axId val="46853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34208"/>
        <c:crosses val="autoZero"/>
        <c:auto val="1"/>
        <c:lblAlgn val="ctr"/>
        <c:lblOffset val="100"/>
        <c:noMultiLvlLbl val="0"/>
      </c:catAx>
      <c:valAx>
        <c:axId val="46853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3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10.647933999999999</c:v>
                </c:pt>
                <c:pt idx="1">
                  <c:v>13.047338</c:v>
                </c:pt>
                <c:pt idx="2">
                  <c:v>15.521575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574.08810000000005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36560"/>
        <c:axId val="468538128"/>
      </c:barChart>
      <c:catAx>
        <c:axId val="46853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38128"/>
        <c:crosses val="autoZero"/>
        <c:auto val="1"/>
        <c:lblAlgn val="ctr"/>
        <c:lblOffset val="100"/>
        <c:noMultiLvlLbl val="0"/>
      </c:catAx>
      <c:valAx>
        <c:axId val="468538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3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18.689722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537344"/>
        <c:axId val="468531072"/>
      </c:barChart>
      <c:catAx>
        <c:axId val="46853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31072"/>
        <c:crosses val="autoZero"/>
        <c:auto val="1"/>
        <c:lblAlgn val="ctr"/>
        <c:lblOffset val="100"/>
        <c:noMultiLvlLbl val="0"/>
      </c:catAx>
      <c:valAx>
        <c:axId val="46853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3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69.492000000000004</c:v>
                </c:pt>
                <c:pt idx="1">
                  <c:v>10.497999999999999</c:v>
                </c:pt>
                <c:pt idx="2">
                  <c:v>20.010000000000002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8531464"/>
        <c:axId val="468532248"/>
      </c:barChart>
      <c:catAx>
        <c:axId val="46853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532248"/>
        <c:crosses val="autoZero"/>
        <c:auto val="1"/>
        <c:lblAlgn val="ctr"/>
        <c:lblOffset val="100"/>
        <c:noMultiLvlLbl val="0"/>
      </c:catAx>
      <c:valAx>
        <c:axId val="468532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53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2372.4452999999999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97112"/>
        <c:axId val="469166648"/>
      </c:barChart>
      <c:catAx>
        <c:axId val="46809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166648"/>
        <c:crosses val="autoZero"/>
        <c:auto val="1"/>
        <c:lblAlgn val="ctr"/>
        <c:lblOffset val="100"/>
        <c:noMultiLvlLbl val="0"/>
      </c:catAx>
      <c:valAx>
        <c:axId val="469166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9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99.78134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162336"/>
        <c:axId val="469164688"/>
      </c:barChart>
      <c:catAx>
        <c:axId val="46916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164688"/>
        <c:crosses val="autoZero"/>
        <c:auto val="1"/>
        <c:lblAlgn val="ctr"/>
        <c:lblOffset val="100"/>
        <c:noMultiLvlLbl val="0"/>
      </c:catAx>
      <c:valAx>
        <c:axId val="46916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1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503.10561999999999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165080"/>
        <c:axId val="469165472"/>
      </c:barChart>
      <c:catAx>
        <c:axId val="46916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165472"/>
        <c:crosses val="autoZero"/>
        <c:auto val="1"/>
        <c:lblAlgn val="ctr"/>
        <c:lblOffset val="100"/>
        <c:noMultiLvlLbl val="0"/>
      </c:catAx>
      <c:valAx>
        <c:axId val="46916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16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3.3224684999999998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583832"/>
        <c:axId val="181587360"/>
      </c:barChart>
      <c:catAx>
        <c:axId val="18158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587360"/>
        <c:crosses val="autoZero"/>
        <c:auto val="1"/>
        <c:lblAlgn val="ctr"/>
        <c:lblOffset val="100"/>
        <c:noMultiLvlLbl val="0"/>
      </c:catAx>
      <c:valAx>
        <c:axId val="18158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58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5243.3639999999996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165864"/>
        <c:axId val="469166256"/>
      </c:barChart>
      <c:catAx>
        <c:axId val="46916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166256"/>
        <c:crosses val="autoZero"/>
        <c:auto val="1"/>
        <c:lblAlgn val="ctr"/>
        <c:lblOffset val="100"/>
        <c:noMultiLvlLbl val="0"/>
      </c:catAx>
      <c:valAx>
        <c:axId val="46916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16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15.303248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160768"/>
        <c:axId val="469163120"/>
      </c:barChart>
      <c:catAx>
        <c:axId val="46916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163120"/>
        <c:crosses val="autoZero"/>
        <c:auto val="1"/>
        <c:lblAlgn val="ctr"/>
        <c:lblOffset val="100"/>
        <c:noMultiLvlLbl val="0"/>
      </c:catAx>
      <c:valAx>
        <c:axId val="4691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16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2.1834574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161552"/>
        <c:axId val="469163904"/>
      </c:barChart>
      <c:catAx>
        <c:axId val="46916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163904"/>
        <c:crosses val="autoZero"/>
        <c:auto val="1"/>
        <c:lblAlgn val="ctr"/>
        <c:lblOffset val="100"/>
        <c:noMultiLvlLbl val="0"/>
      </c:catAx>
      <c:valAx>
        <c:axId val="46916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16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217.54410999999999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589712"/>
        <c:axId val="181583048"/>
      </c:barChart>
      <c:catAx>
        <c:axId val="18158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583048"/>
        <c:crosses val="autoZero"/>
        <c:auto val="1"/>
        <c:lblAlgn val="ctr"/>
        <c:lblOffset val="100"/>
        <c:noMultiLvlLbl val="0"/>
      </c:catAx>
      <c:valAx>
        <c:axId val="18158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58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1.4086993999999999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586576"/>
        <c:axId val="467740992"/>
      </c:barChart>
      <c:catAx>
        <c:axId val="18158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40992"/>
        <c:crosses val="autoZero"/>
        <c:auto val="1"/>
        <c:lblAlgn val="ctr"/>
        <c:lblOffset val="100"/>
        <c:noMultiLvlLbl val="0"/>
      </c:catAx>
      <c:valAx>
        <c:axId val="467740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58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16.775107999999999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42560"/>
        <c:axId val="467743736"/>
      </c:barChart>
      <c:catAx>
        <c:axId val="46774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43736"/>
        <c:crosses val="autoZero"/>
        <c:auto val="1"/>
        <c:lblAlgn val="ctr"/>
        <c:lblOffset val="100"/>
        <c:noMultiLvlLbl val="0"/>
      </c:catAx>
      <c:valAx>
        <c:axId val="46774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2.1834574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36288"/>
        <c:axId val="467741384"/>
      </c:barChart>
      <c:catAx>
        <c:axId val="46773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41384"/>
        <c:crosses val="autoZero"/>
        <c:auto val="1"/>
        <c:lblAlgn val="ctr"/>
        <c:lblOffset val="100"/>
        <c:noMultiLvlLbl val="0"/>
      </c:catAx>
      <c:valAx>
        <c:axId val="46774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3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551.11310000000003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38248"/>
        <c:axId val="467739424"/>
      </c:barChart>
      <c:catAx>
        <c:axId val="46773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39424"/>
        <c:crosses val="autoZero"/>
        <c:auto val="1"/>
        <c:lblAlgn val="ctr"/>
        <c:lblOffset val="100"/>
        <c:noMultiLvlLbl val="0"/>
      </c:catAx>
      <c:valAx>
        <c:axId val="46773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3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10.05153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42952"/>
        <c:axId val="467736680"/>
      </c:barChart>
      <c:catAx>
        <c:axId val="46774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36680"/>
        <c:crosses val="autoZero"/>
        <c:auto val="1"/>
        <c:lblAlgn val="ctr"/>
        <c:lblOffset val="100"/>
        <c:noMultiLvlLbl val="0"/>
      </c:catAx>
      <c:valAx>
        <c:axId val="46773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4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안병주, ID : H1900359)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27일 15:46:50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2372.4452999999999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74.954250000000002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24.994337000000002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69.492000000000004</v>
      </c>
      <c r="G8" s="59">
        <f>'DRIs DATA 입력'!G8</f>
        <v>10.497999999999999</v>
      </c>
      <c r="H8" s="59">
        <f>'DRIs DATA 입력'!H8</f>
        <v>20.010000000000002</v>
      </c>
      <c r="I8" s="46"/>
      <c r="J8" s="59" t="s">
        <v>216</v>
      </c>
      <c r="K8" s="59">
        <f>'DRIs DATA 입력'!K8</f>
        <v>5.335</v>
      </c>
      <c r="L8" s="59">
        <f>'DRIs DATA 입력'!L8</f>
        <v>12.500999999999999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574.08810000000005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18.689722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3.3224684999999998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217.54410999999999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99.78134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1.794346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1.4086993999999999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16.775107999999999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2.1834574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551.11310000000003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10.05153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2.1789458000000002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1.4255267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503.10561999999999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1232.3988999999999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5243.3639999999996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3110.0079999999998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63.582664000000001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129.95626999999999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15.303248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11.589224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732.75239999999997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4.8595577000000001E-2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3.2253623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276.14447000000001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88.821815000000001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36" sqref="L3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157" t="s">
        <v>276</v>
      </c>
      <c r="B1" s="156" t="s">
        <v>278</v>
      </c>
      <c r="C1" s="156"/>
      <c r="D1" s="156"/>
      <c r="E1" s="156"/>
      <c r="F1" s="156"/>
      <c r="G1" s="157" t="s">
        <v>277</v>
      </c>
      <c r="H1" s="156" t="s">
        <v>279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6"/>
    </row>
    <row r="4" spans="1:27" x14ac:dyDescent="0.3">
      <c r="A4" s="66" t="s">
        <v>56</v>
      </c>
      <c r="B4" s="66"/>
      <c r="C4" s="66"/>
      <c r="D4" s="156"/>
      <c r="E4" s="63" t="s">
        <v>198</v>
      </c>
      <c r="F4" s="64"/>
      <c r="G4" s="64"/>
      <c r="H4" s="65"/>
      <c r="I4" s="156"/>
      <c r="J4" s="63" t="s">
        <v>199</v>
      </c>
      <c r="K4" s="64"/>
      <c r="L4" s="65"/>
      <c r="M4" s="156"/>
      <c r="N4" s="66" t="s">
        <v>200</v>
      </c>
      <c r="O4" s="66"/>
      <c r="P4" s="66"/>
      <c r="Q4" s="66"/>
      <c r="R4" s="66"/>
      <c r="S4" s="66"/>
      <c r="T4" s="156"/>
      <c r="U4" s="66" t="s">
        <v>201</v>
      </c>
      <c r="V4" s="66"/>
      <c r="W4" s="66"/>
      <c r="X4" s="66"/>
      <c r="Y4" s="66"/>
      <c r="Z4" s="66"/>
      <c r="AA4" s="156"/>
    </row>
    <row r="5" spans="1:27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</row>
    <row r="6" spans="1:27" x14ac:dyDescent="0.3">
      <c r="A6" s="158" t="s">
        <v>56</v>
      </c>
      <c r="B6" s="158">
        <v>2200</v>
      </c>
      <c r="C6" s="158">
        <v>2372.4452999999999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50</v>
      </c>
      <c r="P6" s="158">
        <v>60</v>
      </c>
      <c r="Q6" s="158">
        <v>0</v>
      </c>
      <c r="R6" s="158">
        <v>0</v>
      </c>
      <c r="S6" s="158">
        <v>74.954250000000002</v>
      </c>
      <c r="T6" s="156"/>
      <c r="U6" s="158" t="s">
        <v>214</v>
      </c>
      <c r="V6" s="158">
        <v>0</v>
      </c>
      <c r="W6" s="158">
        <v>0</v>
      </c>
      <c r="X6" s="158">
        <v>25</v>
      </c>
      <c r="Y6" s="158">
        <v>0</v>
      </c>
      <c r="Z6" s="158">
        <v>24.994337000000002</v>
      </c>
      <c r="AA6" s="156"/>
    </row>
    <row r="7" spans="1:27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3">
      <c r="A8" s="156"/>
      <c r="B8" s="156"/>
      <c r="C8" s="156"/>
      <c r="D8" s="156"/>
      <c r="E8" s="158" t="s">
        <v>216</v>
      </c>
      <c r="F8" s="158">
        <v>69.492000000000004</v>
      </c>
      <c r="G8" s="158">
        <v>10.497999999999999</v>
      </c>
      <c r="H8" s="158">
        <v>20.010000000000002</v>
      </c>
      <c r="I8" s="156"/>
      <c r="J8" s="158" t="s">
        <v>216</v>
      </c>
      <c r="K8" s="158">
        <v>5.335</v>
      </c>
      <c r="L8" s="158">
        <v>12.500999999999999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6" t="s">
        <v>218</v>
      </c>
      <c r="B14" s="66"/>
      <c r="C14" s="66"/>
      <c r="D14" s="66"/>
      <c r="E14" s="66"/>
      <c r="F14" s="66"/>
      <c r="G14" s="156"/>
      <c r="H14" s="66" t="s">
        <v>219</v>
      </c>
      <c r="I14" s="66"/>
      <c r="J14" s="66"/>
      <c r="K14" s="66"/>
      <c r="L14" s="66"/>
      <c r="M14" s="66"/>
      <c r="N14" s="156"/>
      <c r="O14" s="66" t="s">
        <v>220</v>
      </c>
      <c r="P14" s="66"/>
      <c r="Q14" s="66"/>
      <c r="R14" s="66"/>
      <c r="S14" s="66"/>
      <c r="T14" s="66"/>
      <c r="U14" s="15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</row>
    <row r="16" spans="1:27" x14ac:dyDescent="0.3">
      <c r="A16" s="158" t="s">
        <v>222</v>
      </c>
      <c r="B16" s="158">
        <v>530</v>
      </c>
      <c r="C16" s="158">
        <v>750</v>
      </c>
      <c r="D16" s="158">
        <v>0</v>
      </c>
      <c r="E16" s="158">
        <v>3000</v>
      </c>
      <c r="F16" s="158">
        <v>574.08810000000005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18.689722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3.3224684999999998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217.54410999999999</v>
      </c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6" t="s">
        <v>224</v>
      </c>
      <c r="B24" s="66"/>
      <c r="C24" s="66"/>
      <c r="D24" s="66"/>
      <c r="E24" s="66"/>
      <c r="F24" s="66"/>
      <c r="G24" s="156"/>
      <c r="H24" s="66" t="s">
        <v>225</v>
      </c>
      <c r="I24" s="66"/>
      <c r="J24" s="66"/>
      <c r="K24" s="66"/>
      <c r="L24" s="66"/>
      <c r="M24" s="66"/>
      <c r="N24" s="156"/>
      <c r="O24" s="66" t="s">
        <v>226</v>
      </c>
      <c r="P24" s="66"/>
      <c r="Q24" s="66"/>
      <c r="R24" s="66"/>
      <c r="S24" s="66"/>
      <c r="T24" s="66"/>
      <c r="U24" s="156"/>
      <c r="V24" s="66" t="s">
        <v>227</v>
      </c>
      <c r="W24" s="66"/>
      <c r="X24" s="66"/>
      <c r="Y24" s="66"/>
      <c r="Z24" s="66"/>
      <c r="AA24" s="66"/>
      <c r="AB24" s="156"/>
      <c r="AC24" s="66" t="s">
        <v>228</v>
      </c>
      <c r="AD24" s="66"/>
      <c r="AE24" s="66"/>
      <c r="AF24" s="66"/>
      <c r="AG24" s="66"/>
      <c r="AH24" s="66"/>
      <c r="AI24" s="156"/>
      <c r="AJ24" s="66" t="s">
        <v>229</v>
      </c>
      <c r="AK24" s="66"/>
      <c r="AL24" s="66"/>
      <c r="AM24" s="66"/>
      <c r="AN24" s="66"/>
      <c r="AO24" s="66"/>
      <c r="AP24" s="156"/>
      <c r="AQ24" s="66" t="s">
        <v>230</v>
      </c>
      <c r="AR24" s="66"/>
      <c r="AS24" s="66"/>
      <c r="AT24" s="66"/>
      <c r="AU24" s="66"/>
      <c r="AV24" s="66"/>
      <c r="AW24" s="156"/>
      <c r="AX24" s="66" t="s">
        <v>231</v>
      </c>
      <c r="AY24" s="66"/>
      <c r="AZ24" s="66"/>
      <c r="BA24" s="66"/>
      <c r="BB24" s="66"/>
      <c r="BC24" s="66"/>
      <c r="BD24" s="15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</row>
    <row r="26" spans="1:62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99.78134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1.794346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1.4086993999999999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16.775107999999999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2.1834574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551.11310000000003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10.05153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2.1789458000000002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1.4255267</v>
      </c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6" t="s">
        <v>235</v>
      </c>
      <c r="B34" s="66"/>
      <c r="C34" s="66"/>
      <c r="D34" s="66"/>
      <c r="E34" s="66"/>
      <c r="F34" s="66"/>
      <c r="G34" s="156"/>
      <c r="H34" s="66" t="s">
        <v>236</v>
      </c>
      <c r="I34" s="66"/>
      <c r="J34" s="66"/>
      <c r="K34" s="66"/>
      <c r="L34" s="66"/>
      <c r="M34" s="66"/>
      <c r="N34" s="156"/>
      <c r="O34" s="66" t="s">
        <v>237</v>
      </c>
      <c r="P34" s="66"/>
      <c r="Q34" s="66"/>
      <c r="R34" s="66"/>
      <c r="S34" s="66"/>
      <c r="T34" s="66"/>
      <c r="U34" s="156"/>
      <c r="V34" s="66" t="s">
        <v>238</v>
      </c>
      <c r="W34" s="66"/>
      <c r="X34" s="66"/>
      <c r="Y34" s="66"/>
      <c r="Z34" s="66"/>
      <c r="AA34" s="66"/>
      <c r="AB34" s="156"/>
      <c r="AC34" s="66" t="s">
        <v>239</v>
      </c>
      <c r="AD34" s="66"/>
      <c r="AE34" s="66"/>
      <c r="AF34" s="66"/>
      <c r="AG34" s="66"/>
      <c r="AH34" s="66"/>
      <c r="AI34" s="156"/>
      <c r="AJ34" s="66" t="s">
        <v>240</v>
      </c>
      <c r="AK34" s="66"/>
      <c r="AL34" s="66"/>
      <c r="AM34" s="66"/>
      <c r="AN34" s="66"/>
      <c r="AO34" s="6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600</v>
      </c>
      <c r="C36" s="158">
        <v>750</v>
      </c>
      <c r="D36" s="158">
        <v>0</v>
      </c>
      <c r="E36" s="158">
        <v>2000</v>
      </c>
      <c r="F36" s="158">
        <v>503.10561999999999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1232.3988999999999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5243.3639999999996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3110.0079999999998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63.582664000000001</v>
      </c>
      <c r="AI36" s="156"/>
      <c r="AJ36" s="158" t="s">
        <v>22</v>
      </c>
      <c r="AK36" s="158">
        <v>305</v>
      </c>
      <c r="AL36" s="158">
        <v>370</v>
      </c>
      <c r="AM36" s="158">
        <v>0</v>
      </c>
      <c r="AN36" s="158">
        <v>350</v>
      </c>
      <c r="AO36" s="158">
        <v>129.95626999999999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156"/>
      <c r="BL43" s="156"/>
      <c r="BM43" s="156"/>
      <c r="BN43" s="156"/>
      <c r="BO43" s="156"/>
      <c r="BP43" s="156"/>
    </row>
    <row r="44" spans="1:68" x14ac:dyDescent="0.3">
      <c r="A44" s="66" t="s">
        <v>242</v>
      </c>
      <c r="B44" s="66"/>
      <c r="C44" s="66"/>
      <c r="D44" s="66"/>
      <c r="E44" s="66"/>
      <c r="F44" s="66"/>
      <c r="G44" s="156"/>
      <c r="H44" s="66" t="s">
        <v>243</v>
      </c>
      <c r="I44" s="66"/>
      <c r="J44" s="66"/>
      <c r="K44" s="66"/>
      <c r="L44" s="66"/>
      <c r="M44" s="66"/>
      <c r="N44" s="156"/>
      <c r="O44" s="66" t="s">
        <v>244</v>
      </c>
      <c r="P44" s="66"/>
      <c r="Q44" s="66"/>
      <c r="R44" s="66"/>
      <c r="S44" s="66"/>
      <c r="T44" s="66"/>
      <c r="U44" s="156"/>
      <c r="V44" s="66" t="s">
        <v>245</v>
      </c>
      <c r="W44" s="66"/>
      <c r="X44" s="66"/>
      <c r="Y44" s="66"/>
      <c r="Z44" s="66"/>
      <c r="AA44" s="66"/>
      <c r="AB44" s="156"/>
      <c r="AC44" s="66" t="s">
        <v>246</v>
      </c>
      <c r="AD44" s="66"/>
      <c r="AE44" s="66"/>
      <c r="AF44" s="66"/>
      <c r="AG44" s="66"/>
      <c r="AH44" s="66"/>
      <c r="AI44" s="156"/>
      <c r="AJ44" s="66" t="s">
        <v>247</v>
      </c>
      <c r="AK44" s="66"/>
      <c r="AL44" s="66"/>
      <c r="AM44" s="66"/>
      <c r="AN44" s="66"/>
      <c r="AO44" s="66"/>
      <c r="AP44" s="156"/>
      <c r="AQ44" s="66" t="s">
        <v>248</v>
      </c>
      <c r="AR44" s="66"/>
      <c r="AS44" s="66"/>
      <c r="AT44" s="66"/>
      <c r="AU44" s="66"/>
      <c r="AV44" s="66"/>
      <c r="AW44" s="156"/>
      <c r="AX44" s="66" t="s">
        <v>249</v>
      </c>
      <c r="AY44" s="66"/>
      <c r="AZ44" s="66"/>
      <c r="BA44" s="66"/>
      <c r="BB44" s="66"/>
      <c r="BC44" s="66"/>
      <c r="BD44" s="156"/>
      <c r="BE44" s="66" t="s">
        <v>250</v>
      </c>
      <c r="BF44" s="66"/>
      <c r="BG44" s="66"/>
      <c r="BH44" s="66"/>
      <c r="BI44" s="66"/>
      <c r="BJ44" s="66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7</v>
      </c>
      <c r="C46" s="158">
        <v>10</v>
      </c>
      <c r="D46" s="158">
        <v>0</v>
      </c>
      <c r="E46" s="158">
        <v>45</v>
      </c>
      <c r="F46" s="158">
        <v>15.303248</v>
      </c>
      <c r="G46" s="156"/>
      <c r="H46" s="158" t="s">
        <v>24</v>
      </c>
      <c r="I46" s="158">
        <v>8</v>
      </c>
      <c r="J46" s="158">
        <v>9</v>
      </c>
      <c r="K46" s="158">
        <v>0</v>
      </c>
      <c r="L46" s="158">
        <v>35</v>
      </c>
      <c r="M46" s="158">
        <v>11.589224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732.75239999999997</v>
      </c>
      <c r="U46" s="156"/>
      <c r="V46" s="158" t="s">
        <v>29</v>
      </c>
      <c r="W46" s="158">
        <v>0</v>
      </c>
      <c r="X46" s="158">
        <v>0</v>
      </c>
      <c r="Y46" s="158">
        <v>3</v>
      </c>
      <c r="Z46" s="158">
        <v>10</v>
      </c>
      <c r="AA46" s="158">
        <v>4.8595577000000001E-2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3.2253623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276.14447000000001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88.821815000000001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2" customFormat="1" x14ac:dyDescent="0.3">
      <c r="A2" s="161" t="s">
        <v>280</v>
      </c>
      <c r="B2" s="161" t="s">
        <v>281</v>
      </c>
      <c r="C2" s="161" t="s">
        <v>282</v>
      </c>
      <c r="D2" s="161">
        <v>60</v>
      </c>
      <c r="E2" s="161">
        <v>2372.4452999999999</v>
      </c>
      <c r="F2" s="161">
        <v>260.30112000000003</v>
      </c>
      <c r="G2" s="161">
        <v>39.321872999999997</v>
      </c>
      <c r="H2" s="161">
        <v>20.768450000000001</v>
      </c>
      <c r="I2" s="161">
        <v>18.553421</v>
      </c>
      <c r="J2" s="161">
        <v>74.954250000000002</v>
      </c>
      <c r="K2" s="161">
        <v>37.599310000000003</v>
      </c>
      <c r="L2" s="161">
        <v>37.354934999999998</v>
      </c>
      <c r="M2" s="161">
        <v>24.994337000000002</v>
      </c>
      <c r="N2" s="161">
        <v>2.7398896000000001</v>
      </c>
      <c r="O2" s="161">
        <v>13.49436</v>
      </c>
      <c r="P2" s="161">
        <v>1230.7725</v>
      </c>
      <c r="Q2" s="161">
        <v>23.945791</v>
      </c>
      <c r="R2" s="161">
        <v>574.08810000000005</v>
      </c>
      <c r="S2" s="161">
        <v>82.962810000000005</v>
      </c>
      <c r="T2" s="161">
        <v>5893.5</v>
      </c>
      <c r="U2" s="161">
        <v>3.3224684999999998</v>
      </c>
      <c r="V2" s="161">
        <v>18.689722</v>
      </c>
      <c r="W2" s="161">
        <v>217.54410999999999</v>
      </c>
      <c r="X2" s="161">
        <v>99.78134</v>
      </c>
      <c r="Y2" s="161">
        <v>1.794346</v>
      </c>
      <c r="Z2" s="161">
        <v>1.4086993999999999</v>
      </c>
      <c r="AA2" s="161">
        <v>16.775107999999999</v>
      </c>
      <c r="AB2" s="161">
        <v>2.1834574</v>
      </c>
      <c r="AC2" s="161">
        <v>551.11310000000003</v>
      </c>
      <c r="AD2" s="161">
        <v>10.05153</v>
      </c>
      <c r="AE2" s="161">
        <v>2.1789458000000002</v>
      </c>
      <c r="AF2" s="161">
        <v>1.4255267</v>
      </c>
      <c r="AG2" s="161">
        <v>503.10561999999999</v>
      </c>
      <c r="AH2" s="161">
        <v>312.90969999999999</v>
      </c>
      <c r="AI2" s="161">
        <v>190.19592</v>
      </c>
      <c r="AJ2" s="161">
        <v>1232.3988999999999</v>
      </c>
      <c r="AK2" s="161">
        <v>5243.3639999999996</v>
      </c>
      <c r="AL2" s="161">
        <v>63.582664000000001</v>
      </c>
      <c r="AM2" s="161">
        <v>3110.0079999999998</v>
      </c>
      <c r="AN2" s="161">
        <v>129.95626999999999</v>
      </c>
      <c r="AO2" s="161">
        <v>15.303248</v>
      </c>
      <c r="AP2" s="161">
        <v>10.339881</v>
      </c>
      <c r="AQ2" s="161">
        <v>4.963368</v>
      </c>
      <c r="AR2" s="161">
        <v>11.589224</v>
      </c>
      <c r="AS2" s="161">
        <v>732.75239999999997</v>
      </c>
      <c r="AT2" s="161">
        <v>4.8595577000000001E-2</v>
      </c>
      <c r="AU2" s="161">
        <v>3.2253623</v>
      </c>
      <c r="AV2" s="161">
        <v>276.14447000000001</v>
      </c>
      <c r="AW2" s="161">
        <v>88.821815000000001</v>
      </c>
      <c r="AX2" s="161">
        <v>0.15336503000000001</v>
      </c>
      <c r="AY2" s="161">
        <v>1.6826607</v>
      </c>
      <c r="AZ2" s="161">
        <v>313.62146000000001</v>
      </c>
      <c r="BA2" s="161">
        <v>39.228985000000002</v>
      </c>
      <c r="BB2" s="161">
        <v>10.647933999999999</v>
      </c>
      <c r="BC2" s="161">
        <v>13.047338</v>
      </c>
      <c r="BD2" s="161">
        <v>15.521575</v>
      </c>
      <c r="BE2" s="161">
        <v>1.1521577999999999</v>
      </c>
      <c r="BF2" s="161">
        <v>6.7631186999999997</v>
      </c>
      <c r="BG2" s="161">
        <v>1.1518281E-3</v>
      </c>
      <c r="BH2" s="161">
        <v>1.4457819E-3</v>
      </c>
      <c r="BI2" s="161">
        <v>1.5270824000000001E-3</v>
      </c>
      <c r="BJ2" s="161">
        <v>3.2584630000000003E-2</v>
      </c>
      <c r="BK2" s="161">
        <v>8.8602166000000004E-5</v>
      </c>
      <c r="BL2" s="161">
        <v>0.18935850000000001</v>
      </c>
      <c r="BM2" s="161">
        <v>2.9290465999999999</v>
      </c>
      <c r="BN2" s="161">
        <v>0.85451180000000004</v>
      </c>
      <c r="BO2" s="161">
        <v>50.934643000000001</v>
      </c>
      <c r="BP2" s="161">
        <v>8.6879539999999995</v>
      </c>
      <c r="BQ2" s="161">
        <v>15.5486355</v>
      </c>
      <c r="BR2" s="161">
        <v>59.752495000000003</v>
      </c>
      <c r="BS2" s="161">
        <v>31.565667999999999</v>
      </c>
      <c r="BT2" s="161">
        <v>9.6566749999999999</v>
      </c>
      <c r="BU2" s="161">
        <v>1.3995565499999999E-2</v>
      </c>
      <c r="BV2" s="161">
        <v>6.8485370000000004E-2</v>
      </c>
      <c r="BW2" s="161">
        <v>0.64307844999999997</v>
      </c>
      <c r="BX2" s="161">
        <v>1.2434962000000001</v>
      </c>
      <c r="BY2" s="161">
        <v>0.13222784000000001</v>
      </c>
      <c r="BZ2" s="161">
        <v>9.6420339999999998E-4</v>
      </c>
      <c r="CA2" s="161">
        <v>0.97051746000000005</v>
      </c>
      <c r="CB2" s="161">
        <v>4.5690420000000002E-2</v>
      </c>
      <c r="CC2" s="161">
        <v>0.28131374999999997</v>
      </c>
      <c r="CD2" s="161">
        <v>2.0712638000000001</v>
      </c>
      <c r="CE2" s="161">
        <v>6.1360039999999998E-2</v>
      </c>
      <c r="CF2" s="161">
        <v>0.2535676</v>
      </c>
      <c r="CG2" s="161">
        <v>1.2449999E-6</v>
      </c>
      <c r="CH2" s="161">
        <v>4.8057349999999999E-2</v>
      </c>
      <c r="CI2" s="161">
        <v>2.5329929999999999E-3</v>
      </c>
      <c r="CJ2" s="161">
        <v>4.2431736000000004</v>
      </c>
      <c r="CK2" s="161">
        <v>1.6832916E-2</v>
      </c>
      <c r="CL2" s="161">
        <v>0.49832683999999999</v>
      </c>
      <c r="CM2" s="161">
        <v>2.8299243000000001</v>
      </c>
      <c r="CN2" s="161">
        <v>2516.944</v>
      </c>
      <c r="CO2" s="161">
        <v>4402.5625</v>
      </c>
      <c r="CP2" s="161">
        <v>2955.1347999999998</v>
      </c>
      <c r="CQ2" s="161">
        <v>928.53039999999999</v>
      </c>
      <c r="CR2" s="161">
        <v>550.9683</v>
      </c>
      <c r="CS2" s="161">
        <v>377.73172</v>
      </c>
      <c r="CT2" s="161">
        <v>2563.4306999999999</v>
      </c>
      <c r="CU2" s="161">
        <v>1637.5418999999999</v>
      </c>
      <c r="CV2" s="161">
        <v>1130.2940000000001</v>
      </c>
      <c r="CW2" s="161">
        <v>1877.0401999999999</v>
      </c>
      <c r="CX2" s="161">
        <v>538.47564999999997</v>
      </c>
      <c r="CY2" s="161">
        <v>3040.6356999999998</v>
      </c>
      <c r="CZ2" s="161">
        <v>1448.5393999999999</v>
      </c>
      <c r="DA2" s="161">
        <v>4073.0146</v>
      </c>
      <c r="DB2" s="161">
        <v>3535.0124999999998</v>
      </c>
      <c r="DC2" s="161">
        <v>6056.6063999999997</v>
      </c>
      <c r="DD2" s="161">
        <v>9489.9570000000003</v>
      </c>
      <c r="DE2" s="161">
        <v>2135.6134999999999</v>
      </c>
      <c r="DF2" s="161">
        <v>3743.1770000000001</v>
      </c>
      <c r="DG2" s="161">
        <v>2231.8125</v>
      </c>
      <c r="DH2" s="161">
        <v>153.14771999999999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39.228985000000002</v>
      </c>
      <c r="B6">
        <f>BB2</f>
        <v>10.647933999999999</v>
      </c>
      <c r="C6">
        <f>BC2</f>
        <v>13.047338</v>
      </c>
      <c r="D6">
        <f>BD2</f>
        <v>15.521575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3">
      <c r="A2" s="54" t="s">
        <v>255</v>
      </c>
      <c r="B2" s="55">
        <v>21945</v>
      </c>
      <c r="C2" s="56">
        <f ca="1">YEAR(TODAY())-YEAR(B2)+IF(TODAY()&gt;=DATE(YEAR(TODAY()),MONTH(B2),DAY(B2)),0,-1)</f>
        <v>60</v>
      </c>
      <c r="E2" s="52">
        <v>169.4</v>
      </c>
      <c r="F2" s="53" t="s">
        <v>39</v>
      </c>
      <c r="G2" s="52">
        <v>69.599999999999994</v>
      </c>
      <c r="H2" s="51" t="s">
        <v>41</v>
      </c>
      <c r="I2" s="69">
        <f>ROUND(G3/E3^2,1)</f>
        <v>24.3</v>
      </c>
    </row>
    <row r="3" spans="1:9" x14ac:dyDescent="0.3">
      <c r="E3" s="51">
        <f>E2/100</f>
        <v>1.694</v>
      </c>
      <c r="F3" s="51" t="s">
        <v>40</v>
      </c>
      <c r="G3" s="51">
        <f>G2</f>
        <v>69.599999999999994</v>
      </c>
      <c r="H3" s="51" t="s">
        <v>41</v>
      </c>
      <c r="I3" s="69"/>
    </row>
    <row r="4" spans="1:9" x14ac:dyDescent="0.3">
      <c r="A4" t="s">
        <v>273</v>
      </c>
    </row>
    <row r="5" spans="1:9" x14ac:dyDescent="0.3">
      <c r="B5" s="60">
        <v>44067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3">
      <c r="E2" s="71" t="str">
        <f>'DRIs DATA'!B1</f>
        <v>(설문지 : FFQ 95문항 설문지, 사용자 : 안병주, ID : H1900359)</v>
      </c>
      <c r="F2" s="71"/>
      <c r="G2" s="71"/>
      <c r="H2" s="71"/>
      <c r="I2" s="71"/>
      <c r="J2" s="71"/>
    </row>
    <row r="3" spans="1:14" ht="8.1" customHeight="1" x14ac:dyDescent="0.3"/>
    <row r="4" spans="1:14" x14ac:dyDescent="0.3">
      <c r="K4" t="s">
        <v>2</v>
      </c>
      <c r="L4" t="str">
        <f>'DRIs DATA'!H1</f>
        <v>2020년 11월 27일 15:46:50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 x14ac:dyDescent="0.3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 x14ac:dyDescent="0.35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 x14ac:dyDescent="0.3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 x14ac:dyDescent="0.3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 x14ac:dyDescent="0.3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 x14ac:dyDescent="0.3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 x14ac:dyDescent="0.35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 x14ac:dyDescent="0.3">
      <c r="C10" s="149" t="s">
        <v>30</v>
      </c>
      <c r="D10" s="149"/>
      <c r="E10" s="150"/>
      <c r="F10" s="153">
        <f>'개인정보 및 신체계측 입력'!B5</f>
        <v>44067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 x14ac:dyDescent="0.35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 x14ac:dyDescent="0.3">
      <c r="C12" s="149" t="s">
        <v>32</v>
      </c>
      <c r="D12" s="149"/>
      <c r="E12" s="150"/>
      <c r="F12" s="134">
        <f ca="1">'개인정보 및 신체계측 입력'!C2</f>
        <v>60</v>
      </c>
      <c r="G12" s="134"/>
      <c r="H12" s="134"/>
      <c r="I12" s="134"/>
      <c r="K12" s="125">
        <f>'개인정보 및 신체계측 입력'!E2</f>
        <v>169.4</v>
      </c>
      <c r="L12" s="126"/>
      <c r="M12" s="119">
        <f>'개인정보 및 신체계측 입력'!G2</f>
        <v>69.599999999999994</v>
      </c>
      <c r="N12" s="120"/>
      <c r="O12" s="115" t="s">
        <v>271</v>
      </c>
      <c r="P12" s="109"/>
      <c r="Q12" s="112">
        <f>'개인정보 및 신체계측 입력'!I2</f>
        <v>24.3</v>
      </c>
      <c r="R12" s="112"/>
      <c r="S12" s="112"/>
    </row>
    <row r="13" spans="1:19" ht="18" customHeight="1" thickBot="1" x14ac:dyDescent="0.35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 x14ac:dyDescent="0.3">
      <c r="C14" s="151" t="s">
        <v>31</v>
      </c>
      <c r="D14" s="151"/>
      <c r="E14" s="152"/>
      <c r="F14" s="113" t="str">
        <f>MID('DRIs DATA'!B1,28,3)</f>
        <v>안병주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 x14ac:dyDescent="0.35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 x14ac:dyDescent="0.35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69.492000000000004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 x14ac:dyDescent="0.3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3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3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10.497999999999999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 x14ac:dyDescent="0.3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 x14ac:dyDescent="0.3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20.010000000000002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 x14ac:dyDescent="0.3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 x14ac:dyDescent="0.35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12.5</v>
      </c>
      <c r="L72" s="36" t="s">
        <v>53</v>
      </c>
      <c r="M72" s="36">
        <f>ROUND('DRIs DATA'!K8,1)</f>
        <v>5.3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 x14ac:dyDescent="0.3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 x14ac:dyDescent="0.35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86" t="s">
        <v>171</v>
      </c>
      <c r="C94" s="84"/>
      <c r="D94" s="84"/>
      <c r="E94" s="84"/>
      <c r="F94" s="87">
        <f>ROUND('DRIs DATA'!F16/'DRIs DATA'!C16*100,2)</f>
        <v>76.55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155.75</v>
      </c>
      <c r="R94" s="84" t="s">
        <v>167</v>
      </c>
      <c r="S94" s="84"/>
      <c r="T94" s="8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 x14ac:dyDescent="0.3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 x14ac:dyDescent="0.3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 x14ac:dyDescent="0.3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 x14ac:dyDescent="0.3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 x14ac:dyDescent="0.35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 x14ac:dyDescent="0.35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 x14ac:dyDescent="0.3">
      <c r="B121" s="43" t="s">
        <v>171</v>
      </c>
      <c r="C121" s="16"/>
      <c r="D121" s="16"/>
      <c r="E121" s="15"/>
      <c r="F121" s="87">
        <f>ROUND('DRIs DATA'!F26/'DRIs DATA'!C26*100,2)</f>
        <v>99.78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145.56</v>
      </c>
      <c r="R121" s="84" t="s">
        <v>166</v>
      </c>
      <c r="S121" s="84"/>
      <c r="T121" s="8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 x14ac:dyDescent="0.3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 x14ac:dyDescent="0.3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 x14ac:dyDescent="0.3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 x14ac:dyDescent="0.3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7.25" thickBot="1" x14ac:dyDescent="0.35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 x14ac:dyDescent="0.35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 x14ac:dyDescent="0.35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 x14ac:dyDescent="0.3">
      <c r="B172" s="42" t="s">
        <v>171</v>
      </c>
      <c r="C172" s="20"/>
      <c r="D172" s="20"/>
      <c r="E172" s="6"/>
      <c r="F172" s="87">
        <f>ROUND('DRIs DATA'!F36/'DRIs DATA'!C36*100,2)</f>
        <v>62.89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349.56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 x14ac:dyDescent="0.3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 x14ac:dyDescent="0.3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 x14ac:dyDescent="0.3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 x14ac:dyDescent="0.3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 x14ac:dyDescent="0.3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 x14ac:dyDescent="0.35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 x14ac:dyDescent="0.35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 x14ac:dyDescent="0.3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7">
        <f>ROUND('DRIs DATA'!F46/'DRIs DATA'!C46*100,2)</f>
        <v>153.03</v>
      </c>
      <c r="G197" s="87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 x14ac:dyDescent="0.3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 x14ac:dyDescent="0.3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 x14ac:dyDescent="0.3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 x14ac:dyDescent="0.3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 x14ac:dyDescent="0.35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 x14ac:dyDescent="0.35">
      <c r="K205" s="10"/>
    </row>
    <row r="206" spans="2:20" ht="18" customHeight="1" x14ac:dyDescent="0.3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 x14ac:dyDescent="0.35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2020-12-01T00:16:16Z</dcterms:modified>
</cp:coreProperties>
</file>