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<sst xmlns="http://schemas.openxmlformats.org/spreadsheetml/2006/main" count="692" uniqueCount="341">
  <si>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</si>
  <si>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</si>
  <si>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</si>
  <si>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</si>
  <si>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</si>
  <si>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</si>
  <si>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</si>
  <si>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</si>
  <si>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</si>
  <si>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</si>
  <si>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</si>
  <si>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</si>
  <si>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</si>
  <si>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</si>
  <si>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</si>
  <si>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</si>
  <si>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</si>
  <si>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</si>
  <si>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</si>
  <si>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</si>
  <si>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</si>
  <si>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</si>
  <si>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</si>
  <si>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</si>
  <si>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</si>
  <si>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</si>
  <si>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</si>
  <si>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</si>
  <si>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</si>
  <si>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</si>
  <si>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</si>
  <si>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</si>
  <si>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</si>
  <si>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</si>
  <si>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</si>
  <si>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</si>
  <si>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</si>
  <si>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</si>
  <si>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</si>
  <si>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</si>
  <si>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</si>
  <si>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</si>
  <si>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</si>
  <si>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</si>
  <si>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</si>
  <si>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</si>
  <si>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</si>
  <si>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</si>
  <si>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</si>
  <si>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</si>
  <si>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</si>
  <si>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</si>
  <si>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</si>
  <si>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</si>
  <si>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</si>
  <si>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</si>
  <si>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</si>
  <si>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</si>
  <si>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</si>
  <si>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</si>
  <si>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</si>
  <si>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</si>
  <si>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</si>
  <si>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</si>
  <si>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</si>
  <si>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</si>
  <si>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</si>
  <si>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</si>
  <si>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</si>
  <si>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</si>
  <si>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</si>
  <si>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</si>
  <si>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</si>
  <si>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</si>
  <si>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</si>
  <si>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</si>
  <si>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</si>
  <si>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</si>
  <si>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</si>
  <si>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</si>
  <si>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</si>
  <si>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</si>
  <si>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</si>
  <si>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</si>
  <si>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</si>
  <si>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</si>
  <si>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</si>
  <si>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</si>
  <si>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</si>
  <si>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</si>
  <si>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</si>
  <si>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</si>
  <si>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</si>
  <si>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</si>
  <si>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</si>
  <si>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</si>
  <si>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</si>
  <si>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</si>
  <si>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</si>
  <si>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</si>
  <si>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</si>
  <si>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</si>
  <si>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</si>
  <si>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</si>
  <si>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</si>
  <si>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</si>
  <si>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</si>
  <si>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</si>
  <si>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</si>
  <si>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</si>
  <si>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</si>
  <si>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</si>
  <si>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</si>
  <si>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</si>
  <si>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</si>
  <si>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</si>
  <si>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</si>
  <si>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</si>
  <si>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</si>
  <si>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</si>
  <si>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</si>
  <si>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</si>
  <si>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</si>
  <si>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</si>
  <si>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</si>
  <si>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</si>
  <si>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</si>
  <si>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</si>
  <si>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</si>
  <si>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</si>
  <si>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</si>
  <si>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</si>
  <si>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</si>
  <si>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</si>
  <si>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</si>
  <si>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</si>
  <si>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</si>
  <si>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</si>
  <si>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</si>
  <si>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</si>
  <si>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</si>
  <si>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</si>
  <si>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</si>
  <si>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</si>
  <si>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</si>
  <si>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</si>
  <si>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</si>
  <si>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</si>
  <si>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</si>
  <si>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</si>
  <si>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</si>
  <si>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</si>
  <si>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</si>
  <si>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</si>
  <si>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</si>
  <si>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</si>
  <si>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</si>
  <si>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</si>
  <si>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</si>
  <si>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</si>
  <si>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</si>
  <si>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</si>
  <si>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</si>
  <si>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</si>
  <si>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</si>
  <si>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</si>
  <si>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</si>
  <si>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</si>
  <si>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</si>
  <si>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</si>
  <si>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</si>
  <si>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</si>
  <si>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</si>
  <si>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</si>
  <si>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</si>
  <si>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</si>
  <si>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</si>
  <si>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</si>
  <si>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</si>
  <si>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</si>
  <si>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</si>
  <si>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</si>
  <si>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</si>
  <si>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</si>
  <si>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</si>
  <si>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</si>
  <si>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</si>
  <si>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</si>
  <si>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</si>
  <si>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</si>
  <si>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</si>
  <si>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</si>
  <si>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</si>
  <si>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</si>
  <si>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</si>
  <si>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</si>
  <si>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</si>
  <si>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</si>
  <si>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</si>
  <si>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</si>
  <si>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</si>
  <si>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</si>
  <si>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</si>
  <si>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</si>
  <si>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</si>
  <si>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</si>
  <si>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</si>
  <si>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</si>
  <si>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</si>
  <si>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</si>
  <si>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</si>
  <si>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</si>
  <si>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</si>
  <si>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</si>
  <si>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</si>
  <si>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</si>
  <si>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</si>
  <si>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</si>
  <si>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</si>
  <si>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</si>
  <si>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</si>
  <si>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</si>
  <si>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</si>
  <si>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</si>
  <si>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</si>
  <si>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</si>
  <si>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</si>
  <si>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</si>
  <si>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</si>
  <si>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</si>
  <si>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</si>
  <si>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</si>
  <si>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</si>
  <si>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</si>
  <si>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</si>
  <si>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</si>
  <si>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</si>
  <si>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</si>
  <si>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</si>
  <si>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</si>
  <si>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</si>
  <si>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</si>
  <si>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</si>
  <si>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</si>
  <si>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</si>
  <si>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</si>
  <si>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</si>
  <si>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</si>
  <si>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</si>
  <si>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</si>
  <si>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</si>
  <si>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</si>
  <si>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</si>
  <si>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</si>
  <si>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</si>
  <si>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</si>
  <si>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</si>
  <si>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</si>
  <si>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</si>
  <si>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</si>
  <si>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</si>
  <si>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</si>
  <si>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</si>
  <si>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</si>
  <si>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</si>
  <si>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</si>
  <si>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</si>
  <si>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</si>
  <si>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</si>
  <si>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</si>
  <si>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</si>
  <si>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</si>
  <si>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</si>
  <si>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</si>
  <si>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</si>
  <si>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</si>
  <si>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H1900362</t>
  </si>
  <si>
    <t>윤한중</t>
  </si>
  <si>
    <t>M</t>
  </si>
  <si>
    <t>정보</t>
    <phoneticPr fontId="1" type="noConversion"/>
  </si>
  <si>
    <t>(설문지 : FFQ 95문항 설문지, 사용자 : 윤한중, ID : H1900362)</t>
  </si>
  <si>
    <t>출력시각</t>
    <phoneticPr fontId="1" type="noConversion"/>
  </si>
  <si>
    <t>2020년 11월 27일 15:57:58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</si>
  <si>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</si>
  <si>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</si>
  <si>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</si>
  <si>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</si>
  <si>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</si>
  <si>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</si>
  <si>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</si>
  <si>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</si>
  <si>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</si>
  <si>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</si>
  <si>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</si>
  <si>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</si>
  <si>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</si>
  <si>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</si>
  <si>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</si>
  <si>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</si>
  <si>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</si>
  <si>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</si>
  <si>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</si>
  <si>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</si>
  <si>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</si>
  <si>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</si>
  <si>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</si>
  <si>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</si>
  <si>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</si>
  <si>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</si>
  <si>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</si>
  <si>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</si>
  <si>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</si>
  <si>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</si>
  <si>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</si>
  <si>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</si>
  <si>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</si>
  <si>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</si>
  <si>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</si>
  <si>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</si>
  <si>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권장섭취량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</si>
  <si>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</si>
  <si>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</si>
  <si>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</si>
  <si>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</si>
  <si>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</si>
  <si>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</si>
  <si>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섭취량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</si>
  <si>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</si>
  <si>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</si>
  <si>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</si>
  <si>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</si>
  <si>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</si>
  <si>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</si>
  <si>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</si>
  <si>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</si>
  <si>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</si>
  <si>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</si>
  <si>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평균필요량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</si>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</sst>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98.909369999999996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545160"/>
        <c:axId val="508549080"/>
      </c:barChart>
      <c:catAx>
        <c:axId val="508545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549080"/>
        <c:crosses val="autoZero"/>
        <c:auto val="1"/>
        <c:lblAlgn val="ctr"/>
        <c:lblOffset val="100"/>
        <c:noMultiLvlLbl val="0"/>
      </c:catAx>
      <c:valAx>
        <c:axId val="508549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545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3.5739120999999998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2849712"/>
        <c:axId val="242850496"/>
      </c:barChart>
      <c:catAx>
        <c:axId val="242849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2850496"/>
        <c:crosses val="autoZero"/>
        <c:auto val="1"/>
        <c:lblAlgn val="ctr"/>
        <c:lblOffset val="100"/>
        <c:noMultiLvlLbl val="0"/>
      </c:catAx>
      <c:valAx>
        <c:axId val="242850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284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3.1025798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064176"/>
        <c:axId val="480059080"/>
      </c:barChart>
      <c:catAx>
        <c:axId val="48006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059080"/>
        <c:crosses val="autoZero"/>
        <c:auto val="1"/>
        <c:lblAlgn val="ctr"/>
        <c:lblOffset val="100"/>
        <c:noMultiLvlLbl val="0"/>
      </c:catAx>
      <c:valAx>
        <c:axId val="480059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06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1557.0917999999999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066136"/>
        <c:axId val="480059472"/>
      </c:barChart>
      <c:catAx>
        <c:axId val="480066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059472"/>
        <c:crosses val="autoZero"/>
        <c:auto val="1"/>
        <c:lblAlgn val="ctr"/>
        <c:lblOffset val="100"/>
        <c:noMultiLvlLbl val="0"/>
      </c:catAx>
      <c:valAx>
        <c:axId val="480059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066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4522.7259999999997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060648"/>
        <c:axId val="185956976"/>
      </c:barChart>
      <c:catAx>
        <c:axId val="480060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956976"/>
        <c:crosses val="autoZero"/>
        <c:auto val="1"/>
        <c:lblAlgn val="ctr"/>
        <c:lblOffset val="100"/>
        <c:noMultiLvlLbl val="0"/>
      </c:catAx>
      <c:valAx>
        <c:axId val="18595697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060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112.48925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559272"/>
        <c:axId val="478757488"/>
      </c:barChart>
      <c:catAx>
        <c:axId val="508559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757488"/>
        <c:crosses val="autoZero"/>
        <c:auto val="1"/>
        <c:lblAlgn val="ctr"/>
        <c:lblOffset val="100"/>
        <c:noMultiLvlLbl val="0"/>
      </c:catAx>
      <c:valAx>
        <c:axId val="478757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559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194.45357000000001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754744"/>
        <c:axId val="478759056"/>
      </c:barChart>
      <c:catAx>
        <c:axId val="47875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759056"/>
        <c:crosses val="autoZero"/>
        <c:auto val="1"/>
        <c:lblAlgn val="ctr"/>
        <c:lblOffset val="100"/>
        <c:noMultiLvlLbl val="0"/>
      </c:catAx>
      <c:valAx>
        <c:axId val="478759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754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16.22805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760232"/>
        <c:axId val="478759448"/>
      </c:barChart>
      <c:catAx>
        <c:axId val="478760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759448"/>
        <c:crosses val="autoZero"/>
        <c:auto val="1"/>
        <c:lblAlgn val="ctr"/>
        <c:lblOffset val="100"/>
        <c:noMultiLvlLbl val="0"/>
      </c:catAx>
      <c:valAx>
        <c:axId val="478759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760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1251.9014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761016"/>
        <c:axId val="478755136"/>
      </c:barChart>
      <c:catAx>
        <c:axId val="478761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755136"/>
        <c:crosses val="autoZero"/>
        <c:auto val="1"/>
        <c:lblAlgn val="ctr"/>
        <c:lblOffset val="100"/>
        <c:noMultiLvlLbl val="0"/>
      </c:catAx>
      <c:valAx>
        <c:axId val="4787551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761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3.8116223999999997E-2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761408"/>
        <c:axId val="478762192"/>
      </c:barChart>
      <c:catAx>
        <c:axId val="478761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762192"/>
        <c:crosses val="autoZero"/>
        <c:auto val="1"/>
        <c:lblAlgn val="ctr"/>
        <c:lblOffset val="100"/>
        <c:noMultiLvlLbl val="0"/>
      </c:catAx>
      <c:valAx>
        <c:axId val="478762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76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4.5807685999999999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755528"/>
        <c:axId val="478756704"/>
      </c:barChart>
      <c:catAx>
        <c:axId val="478755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756704"/>
        <c:crosses val="autoZero"/>
        <c:auto val="1"/>
        <c:lblAlgn val="ctr"/>
        <c:lblOffset val="100"/>
        <c:noMultiLvlLbl val="0"/>
      </c:catAx>
      <c:valAx>
        <c:axId val="478756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755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37.230362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549472"/>
        <c:axId val="508549864"/>
      </c:barChart>
      <c:catAx>
        <c:axId val="508549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549864"/>
        <c:crosses val="autoZero"/>
        <c:auto val="1"/>
        <c:lblAlgn val="ctr"/>
        <c:lblOffset val="100"/>
        <c:noMultiLvlLbl val="0"/>
      </c:catAx>
      <c:valAx>
        <c:axId val="5085498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549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137.26499999999999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757880"/>
        <c:axId val="478758272"/>
      </c:barChart>
      <c:catAx>
        <c:axId val="478757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758272"/>
        <c:crosses val="autoZero"/>
        <c:auto val="1"/>
        <c:lblAlgn val="ctr"/>
        <c:lblOffset val="100"/>
        <c:noMultiLvlLbl val="0"/>
      </c:catAx>
      <c:valAx>
        <c:axId val="478758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757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107.12424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487736"/>
        <c:axId val="510482640"/>
      </c:barChart>
      <c:catAx>
        <c:axId val="510487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482640"/>
        <c:crosses val="autoZero"/>
        <c:auto val="1"/>
        <c:lblAlgn val="ctr"/>
        <c:lblOffset val="100"/>
        <c:noMultiLvlLbl val="0"/>
      </c:catAx>
      <c:valAx>
        <c:axId val="510482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487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8.5749999999999993</c:v>
                </c:pt>
                <c:pt idx="1">
                  <c:v>11.847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482248"/>
        <c:axId val="510488520"/>
      </c:barChart>
      <c:catAx>
        <c:axId val="510482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488520"/>
        <c:crosses val="autoZero"/>
        <c:auto val="1"/>
        <c:lblAlgn val="ctr"/>
        <c:lblOffset val="100"/>
        <c:noMultiLvlLbl val="0"/>
      </c:catAx>
      <c:valAx>
        <c:axId val="510488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482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17.010887</c:v>
                </c:pt>
                <c:pt idx="1">
                  <c:v>22.419535</c:v>
                </c:pt>
                <c:pt idx="2">
                  <c:v>18.309639000000001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784.02670000000001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485384"/>
        <c:axId val="510481072"/>
      </c:barChart>
      <c:catAx>
        <c:axId val="510485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481072"/>
        <c:crosses val="autoZero"/>
        <c:auto val="1"/>
        <c:lblAlgn val="ctr"/>
        <c:lblOffset val="100"/>
        <c:noMultiLvlLbl val="0"/>
      </c:catAx>
      <c:valAx>
        <c:axId val="510481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485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25.907389999999999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484600"/>
        <c:axId val="510483424"/>
      </c:barChart>
      <c:catAx>
        <c:axId val="510484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483424"/>
        <c:crosses val="autoZero"/>
        <c:auto val="1"/>
        <c:lblAlgn val="ctr"/>
        <c:lblOffset val="100"/>
        <c:noMultiLvlLbl val="0"/>
      </c:catAx>
      <c:valAx>
        <c:axId val="510483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484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68.09</c:v>
                </c:pt>
                <c:pt idx="1">
                  <c:v>12.427</c:v>
                </c:pt>
                <c:pt idx="2">
                  <c:v>19.484000000000002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483816"/>
        <c:axId val="510484208"/>
      </c:barChart>
      <c:catAx>
        <c:axId val="510483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484208"/>
        <c:crosses val="autoZero"/>
        <c:auto val="1"/>
        <c:lblAlgn val="ctr"/>
        <c:lblOffset val="100"/>
        <c:noMultiLvlLbl val="0"/>
      </c:catAx>
      <c:valAx>
        <c:axId val="510484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483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2339.4746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485776"/>
        <c:axId val="510486560"/>
      </c:barChart>
      <c:catAx>
        <c:axId val="510485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486560"/>
        <c:crosses val="autoZero"/>
        <c:auto val="1"/>
        <c:lblAlgn val="ctr"/>
        <c:lblOffset val="100"/>
        <c:noMultiLvlLbl val="0"/>
      </c:catAx>
      <c:valAx>
        <c:axId val="510486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485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195.58006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487344"/>
        <c:axId val="509620736"/>
      </c:barChart>
      <c:catAx>
        <c:axId val="510487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620736"/>
        <c:crosses val="autoZero"/>
        <c:auto val="1"/>
        <c:lblAlgn val="ctr"/>
        <c:lblOffset val="100"/>
        <c:noMultiLvlLbl val="0"/>
      </c:catAx>
      <c:valAx>
        <c:axId val="509620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48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630.89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619168"/>
        <c:axId val="509622696"/>
      </c:barChart>
      <c:catAx>
        <c:axId val="509619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622696"/>
        <c:crosses val="autoZero"/>
        <c:auto val="1"/>
        <c:lblAlgn val="ctr"/>
        <c:lblOffset val="100"/>
        <c:noMultiLvlLbl val="0"/>
      </c:catAx>
      <c:valAx>
        <c:axId val="509622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619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5.7641163000000004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550648"/>
        <c:axId val="508552216"/>
      </c:barChart>
      <c:catAx>
        <c:axId val="508550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552216"/>
        <c:crosses val="autoZero"/>
        <c:auto val="1"/>
        <c:lblAlgn val="ctr"/>
        <c:lblOffset val="100"/>
        <c:noMultiLvlLbl val="0"/>
      </c:catAx>
      <c:valAx>
        <c:axId val="508552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550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7858.3456999999999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619952"/>
        <c:axId val="509620344"/>
      </c:barChart>
      <c:catAx>
        <c:axId val="509619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620344"/>
        <c:crosses val="autoZero"/>
        <c:auto val="1"/>
        <c:lblAlgn val="ctr"/>
        <c:lblOffset val="100"/>
        <c:noMultiLvlLbl val="0"/>
      </c:catAx>
      <c:valAx>
        <c:axId val="509620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61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23.359013000000001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621520"/>
        <c:axId val="509617992"/>
      </c:barChart>
      <c:catAx>
        <c:axId val="509621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617992"/>
        <c:crosses val="autoZero"/>
        <c:auto val="1"/>
        <c:lblAlgn val="ctr"/>
        <c:lblOffset val="100"/>
        <c:noMultiLvlLbl val="0"/>
      </c:catAx>
      <c:valAx>
        <c:axId val="509617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62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3.349342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623088"/>
        <c:axId val="509623872"/>
      </c:barChart>
      <c:catAx>
        <c:axId val="50962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623872"/>
        <c:crosses val="autoZero"/>
        <c:auto val="1"/>
        <c:lblAlgn val="ctr"/>
        <c:lblOffset val="100"/>
        <c:noMultiLvlLbl val="0"/>
      </c:catAx>
      <c:valAx>
        <c:axId val="509623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62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298.77974999999998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552608"/>
        <c:axId val="508553000"/>
      </c:barChart>
      <c:catAx>
        <c:axId val="508552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553000"/>
        <c:crosses val="autoZero"/>
        <c:auto val="1"/>
        <c:lblAlgn val="ctr"/>
        <c:lblOffset val="100"/>
        <c:noMultiLvlLbl val="0"/>
      </c:catAx>
      <c:valAx>
        <c:axId val="508553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552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1.9036511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558488"/>
        <c:axId val="508556920"/>
      </c:barChart>
      <c:catAx>
        <c:axId val="508558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556920"/>
        <c:crosses val="autoZero"/>
        <c:auto val="1"/>
        <c:lblAlgn val="ctr"/>
        <c:lblOffset val="100"/>
        <c:noMultiLvlLbl val="0"/>
      </c:catAx>
      <c:valAx>
        <c:axId val="508556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558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22.756461999999999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559664"/>
        <c:axId val="508560056"/>
      </c:barChart>
      <c:catAx>
        <c:axId val="508559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560056"/>
        <c:crosses val="autoZero"/>
        <c:auto val="1"/>
        <c:lblAlgn val="ctr"/>
        <c:lblOffset val="100"/>
        <c:noMultiLvlLbl val="0"/>
      </c:catAx>
      <c:valAx>
        <c:axId val="508560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559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3.349342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557704"/>
        <c:axId val="508558096"/>
      </c:barChart>
      <c:catAx>
        <c:axId val="50855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558096"/>
        <c:crosses val="autoZero"/>
        <c:auto val="1"/>
        <c:lblAlgn val="ctr"/>
        <c:lblOffset val="100"/>
        <c:noMultiLvlLbl val="0"/>
      </c:catAx>
      <c:valAx>
        <c:axId val="508558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55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776.10339999999997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2846968"/>
        <c:axId val="242846184"/>
      </c:barChart>
      <c:catAx>
        <c:axId val="242846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2846184"/>
        <c:crosses val="autoZero"/>
        <c:auto val="1"/>
        <c:lblAlgn val="ctr"/>
        <c:lblOffset val="100"/>
        <c:noMultiLvlLbl val="0"/>
      </c:catAx>
      <c:valAx>
        <c:axId val="242846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2846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12.869338000000001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2847360"/>
        <c:axId val="242844616"/>
      </c:barChart>
      <c:catAx>
        <c:axId val="24284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2844616"/>
        <c:crosses val="autoZero"/>
        <c:auto val="1"/>
        <c:lblAlgn val="ctr"/>
        <c:lblOffset val="100"/>
        <c:noMultiLvlLbl val="0"/>
      </c:catAx>
      <c:valAx>
        <c:axId val="242844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284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윤한중, ID : H1900362)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11월 27일 15:57:58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2339.4746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98.909369999999996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37.230362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68.09</v>
      </c>
      <c r="G8" s="59">
        <f>'DRIs DATA 입력'!G8</f>
        <v>12.427</v>
      </c>
      <c r="H8" s="59">
        <f>'DRIs DATA 입력'!H8</f>
        <v>19.484000000000002</v>
      </c>
      <c r="I8" s="46"/>
      <c r="J8" s="59" t="s">
        <v>216</v>
      </c>
      <c r="K8" s="59">
        <f>'DRIs DATA 입력'!K8</f>
        <v>8.5749999999999993</v>
      </c>
      <c r="L8" s="59">
        <f>'DRIs DATA 입력'!L8</f>
        <v>11.847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784.02670000000001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25.907389999999999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5.7641163000000004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298.77974999999998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195.58006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2.4759579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1.9036511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22.756461999999999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3.349342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776.10339999999997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12.869338000000001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3.5739120999999998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3.1025798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630.89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1557.0917999999999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7858.3456999999999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4522.7259999999997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112.48925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194.45357000000001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23.359013000000001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16.22805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1251.9014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3.8116223999999997E-2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4.5807685999999999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137.26499999999999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107.12424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O22" sqref="O22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279</v>
      </c>
      <c r="B1" s="61" t="s">
        <v>280</v>
      </c>
      <c r="G1" s="62" t="s">
        <v>281</v>
      </c>
      <c r="H1" s="61" t="s">
        <v>282</v>
      </c>
    </row>
    <row r="3" spans="1:27" x14ac:dyDescent="0.3">
      <c r="A3" s="68" t="s">
        <v>283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284</v>
      </c>
      <c r="B4" s="67"/>
      <c r="C4" s="67"/>
      <c r="E4" s="69" t="s">
        <v>285</v>
      </c>
      <c r="F4" s="70"/>
      <c r="G4" s="70"/>
      <c r="H4" s="71"/>
      <c r="J4" s="69" t="s">
        <v>286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287</v>
      </c>
      <c r="V4" s="67"/>
      <c r="W4" s="67"/>
      <c r="X4" s="67"/>
      <c r="Y4" s="67"/>
      <c r="Z4" s="67"/>
    </row>
    <row r="5" spans="1:27" x14ac:dyDescent="0.3">
      <c r="A5" s="63"/>
      <c r="B5" s="63" t="s">
        <v>288</v>
      </c>
      <c r="C5" s="63" t="s">
        <v>289</v>
      </c>
      <c r="E5" s="63"/>
      <c r="F5" s="63" t="s">
        <v>50</v>
      </c>
      <c r="G5" s="63" t="s">
        <v>290</v>
      </c>
      <c r="H5" s="63" t="s">
        <v>46</v>
      </c>
      <c r="J5" s="63"/>
      <c r="K5" s="63" t="s">
        <v>291</v>
      </c>
      <c r="L5" s="63" t="s">
        <v>292</v>
      </c>
      <c r="N5" s="63"/>
      <c r="O5" s="63" t="s">
        <v>293</v>
      </c>
      <c r="P5" s="63" t="s">
        <v>294</v>
      </c>
      <c r="Q5" s="63" t="s">
        <v>296</v>
      </c>
      <c r="R5" s="63" t="s">
        <v>297</v>
      </c>
      <c r="S5" s="63" t="s">
        <v>289</v>
      </c>
      <c r="U5" s="63"/>
      <c r="V5" s="63" t="s">
        <v>293</v>
      </c>
      <c r="W5" s="63" t="s">
        <v>294</v>
      </c>
      <c r="X5" s="63" t="s">
        <v>295</v>
      </c>
      <c r="Y5" s="63" t="s">
        <v>297</v>
      </c>
      <c r="Z5" s="63" t="s">
        <v>289</v>
      </c>
    </row>
    <row r="6" spans="1:27" x14ac:dyDescent="0.3">
      <c r="A6" s="63" t="s">
        <v>284</v>
      </c>
      <c r="B6" s="63">
        <v>2200</v>
      </c>
      <c r="C6" s="63">
        <v>2339.4746</v>
      </c>
      <c r="E6" s="63" t="s">
        <v>298</v>
      </c>
      <c r="F6" s="63">
        <v>55</v>
      </c>
      <c r="G6" s="63">
        <v>15</v>
      </c>
      <c r="H6" s="63">
        <v>7</v>
      </c>
      <c r="J6" s="63" t="s">
        <v>298</v>
      </c>
      <c r="K6" s="63">
        <v>0.1</v>
      </c>
      <c r="L6" s="63">
        <v>4</v>
      </c>
      <c r="N6" s="63" t="s">
        <v>299</v>
      </c>
      <c r="O6" s="63">
        <v>50</v>
      </c>
      <c r="P6" s="63">
        <v>60</v>
      </c>
      <c r="Q6" s="63">
        <v>0</v>
      </c>
      <c r="R6" s="63">
        <v>0</v>
      </c>
      <c r="S6" s="63">
        <v>98.909369999999996</v>
      </c>
      <c r="U6" s="63" t="s">
        <v>300</v>
      </c>
      <c r="V6" s="63">
        <v>0</v>
      </c>
      <c r="W6" s="63">
        <v>0</v>
      </c>
      <c r="X6" s="63">
        <v>25</v>
      </c>
      <c r="Y6" s="63">
        <v>0</v>
      </c>
      <c r="Z6" s="63">
        <v>37.230362</v>
      </c>
    </row>
    <row r="7" spans="1:27" x14ac:dyDescent="0.3">
      <c r="E7" s="63" t="s">
        <v>301</v>
      </c>
      <c r="F7" s="63">
        <v>65</v>
      </c>
      <c r="G7" s="63">
        <v>30</v>
      </c>
      <c r="H7" s="63">
        <v>20</v>
      </c>
      <c r="J7" s="63" t="s">
        <v>301</v>
      </c>
      <c r="K7" s="63">
        <v>1</v>
      </c>
      <c r="L7" s="63">
        <v>10</v>
      </c>
    </row>
    <row r="8" spans="1:27" x14ac:dyDescent="0.3">
      <c r="E8" s="63" t="s">
        <v>302</v>
      </c>
      <c r="F8" s="63">
        <v>68.09</v>
      </c>
      <c r="G8" s="63">
        <v>12.427</v>
      </c>
      <c r="H8" s="63">
        <v>19.484000000000002</v>
      </c>
      <c r="J8" s="63" t="s">
        <v>302</v>
      </c>
      <c r="K8" s="63">
        <v>8.5749999999999993</v>
      </c>
      <c r="L8" s="63">
        <v>11.847</v>
      </c>
    </row>
    <row r="13" spans="1:27" x14ac:dyDescent="0.3">
      <c r="A13" s="66" t="s">
        <v>303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304</v>
      </c>
      <c r="B14" s="67"/>
      <c r="C14" s="67"/>
      <c r="D14" s="67"/>
      <c r="E14" s="67"/>
      <c r="F14" s="67"/>
      <c r="H14" s="67" t="s">
        <v>305</v>
      </c>
      <c r="I14" s="67"/>
      <c r="J14" s="67"/>
      <c r="K14" s="67"/>
      <c r="L14" s="67"/>
      <c r="M14" s="67"/>
      <c r="O14" s="67" t="s">
        <v>306</v>
      </c>
      <c r="P14" s="67"/>
      <c r="Q14" s="67"/>
      <c r="R14" s="67"/>
      <c r="S14" s="67"/>
      <c r="T14" s="67"/>
      <c r="V14" s="67" t="s">
        <v>307</v>
      </c>
      <c r="W14" s="67"/>
      <c r="X14" s="67"/>
      <c r="Y14" s="67"/>
      <c r="Z14" s="67"/>
      <c r="AA14" s="67"/>
    </row>
    <row r="15" spans="1:27" x14ac:dyDescent="0.3">
      <c r="A15" s="63"/>
      <c r="B15" s="63" t="s">
        <v>293</v>
      </c>
      <c r="C15" s="63" t="s">
        <v>294</v>
      </c>
      <c r="D15" s="63" t="s">
        <v>296</v>
      </c>
      <c r="E15" s="63" t="s">
        <v>297</v>
      </c>
      <c r="F15" s="63" t="s">
        <v>289</v>
      </c>
      <c r="H15" s="63"/>
      <c r="I15" s="63" t="s">
        <v>293</v>
      </c>
      <c r="J15" s="63" t="s">
        <v>294</v>
      </c>
      <c r="K15" s="63" t="s">
        <v>295</v>
      </c>
      <c r="L15" s="63" t="s">
        <v>297</v>
      </c>
      <c r="M15" s="63" t="s">
        <v>289</v>
      </c>
      <c r="O15" s="63"/>
      <c r="P15" s="63" t="s">
        <v>293</v>
      </c>
      <c r="Q15" s="63" t="s">
        <v>294</v>
      </c>
      <c r="R15" s="63" t="s">
        <v>295</v>
      </c>
      <c r="S15" s="63" t="s">
        <v>297</v>
      </c>
      <c r="T15" s="63" t="s">
        <v>289</v>
      </c>
      <c r="V15" s="63"/>
      <c r="W15" s="63" t="s">
        <v>293</v>
      </c>
      <c r="X15" s="63" t="s">
        <v>294</v>
      </c>
      <c r="Y15" s="63" t="s">
        <v>295</v>
      </c>
      <c r="Z15" s="63" t="s">
        <v>297</v>
      </c>
      <c r="AA15" s="63" t="s">
        <v>289</v>
      </c>
    </row>
    <row r="16" spans="1:27" x14ac:dyDescent="0.3">
      <c r="A16" s="63" t="s">
        <v>308</v>
      </c>
      <c r="B16" s="63">
        <v>530</v>
      </c>
      <c r="C16" s="63">
        <v>750</v>
      </c>
      <c r="D16" s="63">
        <v>0</v>
      </c>
      <c r="E16" s="63">
        <v>3000</v>
      </c>
      <c r="F16" s="63">
        <v>784.02670000000001</v>
      </c>
      <c r="H16" s="63" t="s">
        <v>3</v>
      </c>
      <c r="I16" s="63">
        <v>0</v>
      </c>
      <c r="J16" s="63">
        <v>0</v>
      </c>
      <c r="K16" s="63">
        <v>12</v>
      </c>
      <c r="L16" s="63">
        <v>540</v>
      </c>
      <c r="M16" s="63">
        <v>25.907389999999999</v>
      </c>
      <c r="O16" s="63" t="s">
        <v>4</v>
      </c>
      <c r="P16" s="63">
        <v>0</v>
      </c>
      <c r="Q16" s="63">
        <v>0</v>
      </c>
      <c r="R16" s="63">
        <v>10</v>
      </c>
      <c r="S16" s="63">
        <v>100</v>
      </c>
      <c r="T16" s="63">
        <v>5.7641163000000004</v>
      </c>
      <c r="V16" s="63" t="s">
        <v>5</v>
      </c>
      <c r="W16" s="63">
        <v>0</v>
      </c>
      <c r="X16" s="63">
        <v>0</v>
      </c>
      <c r="Y16" s="63">
        <v>75</v>
      </c>
      <c r="Z16" s="63">
        <v>0</v>
      </c>
      <c r="AA16" s="63">
        <v>298.77974999999998</v>
      </c>
    </row>
    <row r="23" spans="1:62" x14ac:dyDescent="0.3">
      <c r="A23" s="66" t="s">
        <v>309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310</v>
      </c>
      <c r="B24" s="67"/>
      <c r="C24" s="67"/>
      <c r="D24" s="67"/>
      <c r="E24" s="67"/>
      <c r="F24" s="67"/>
      <c r="H24" s="67" t="s">
        <v>311</v>
      </c>
      <c r="I24" s="67"/>
      <c r="J24" s="67"/>
      <c r="K24" s="67"/>
      <c r="L24" s="67"/>
      <c r="M24" s="67"/>
      <c r="O24" s="67" t="s">
        <v>312</v>
      </c>
      <c r="P24" s="67"/>
      <c r="Q24" s="67"/>
      <c r="R24" s="67"/>
      <c r="S24" s="67"/>
      <c r="T24" s="67"/>
      <c r="V24" s="67" t="s">
        <v>313</v>
      </c>
      <c r="W24" s="67"/>
      <c r="X24" s="67"/>
      <c r="Y24" s="67"/>
      <c r="Z24" s="67"/>
      <c r="AA24" s="67"/>
      <c r="AC24" s="67" t="s">
        <v>314</v>
      </c>
      <c r="AD24" s="67"/>
      <c r="AE24" s="67"/>
      <c r="AF24" s="67"/>
      <c r="AG24" s="67"/>
      <c r="AH24" s="67"/>
      <c r="AJ24" s="67" t="s">
        <v>315</v>
      </c>
      <c r="AK24" s="67"/>
      <c r="AL24" s="67"/>
      <c r="AM24" s="67"/>
      <c r="AN24" s="67"/>
      <c r="AO24" s="67"/>
      <c r="AQ24" s="67" t="s">
        <v>316</v>
      </c>
      <c r="AR24" s="67"/>
      <c r="AS24" s="67"/>
      <c r="AT24" s="67"/>
      <c r="AU24" s="67"/>
      <c r="AV24" s="67"/>
      <c r="AX24" s="67" t="s">
        <v>317</v>
      </c>
      <c r="AY24" s="67"/>
      <c r="AZ24" s="67"/>
      <c r="BA24" s="67"/>
      <c r="BB24" s="67"/>
      <c r="BC24" s="67"/>
      <c r="BE24" s="67" t="s">
        <v>318</v>
      </c>
      <c r="BF24" s="67"/>
      <c r="BG24" s="67"/>
      <c r="BH24" s="67"/>
      <c r="BI24" s="67"/>
      <c r="BJ24" s="67"/>
    </row>
    <row r="25" spans="1:62" x14ac:dyDescent="0.3">
      <c r="A25" s="63"/>
      <c r="B25" s="63" t="s">
        <v>293</v>
      </c>
      <c r="C25" s="63" t="s">
        <v>294</v>
      </c>
      <c r="D25" s="63" t="s">
        <v>295</v>
      </c>
      <c r="E25" s="63" t="s">
        <v>297</v>
      </c>
      <c r="F25" s="63" t="s">
        <v>289</v>
      </c>
      <c r="H25" s="63"/>
      <c r="I25" s="63" t="s">
        <v>293</v>
      </c>
      <c r="J25" s="63" t="s">
        <v>294</v>
      </c>
      <c r="K25" s="63" t="s">
        <v>295</v>
      </c>
      <c r="L25" s="63" t="s">
        <v>297</v>
      </c>
      <c r="M25" s="63" t="s">
        <v>289</v>
      </c>
      <c r="O25" s="63"/>
      <c r="P25" s="63" t="s">
        <v>293</v>
      </c>
      <c r="Q25" s="63" t="s">
        <v>294</v>
      </c>
      <c r="R25" s="63" t="s">
        <v>295</v>
      </c>
      <c r="S25" s="63" t="s">
        <v>297</v>
      </c>
      <c r="T25" s="63" t="s">
        <v>289</v>
      </c>
      <c r="V25" s="63"/>
      <c r="W25" s="63" t="s">
        <v>293</v>
      </c>
      <c r="X25" s="63" t="s">
        <v>294</v>
      </c>
      <c r="Y25" s="63" t="s">
        <v>295</v>
      </c>
      <c r="Z25" s="63" t="s">
        <v>297</v>
      </c>
      <c r="AA25" s="63" t="s">
        <v>289</v>
      </c>
      <c r="AC25" s="63"/>
      <c r="AD25" s="63" t="s">
        <v>293</v>
      </c>
      <c r="AE25" s="63" t="s">
        <v>294</v>
      </c>
      <c r="AF25" s="63" t="s">
        <v>295</v>
      </c>
      <c r="AG25" s="63" t="s">
        <v>297</v>
      </c>
      <c r="AH25" s="63" t="s">
        <v>289</v>
      </c>
      <c r="AJ25" s="63"/>
      <c r="AK25" s="63" t="s">
        <v>293</v>
      </c>
      <c r="AL25" s="63" t="s">
        <v>294</v>
      </c>
      <c r="AM25" s="63" t="s">
        <v>296</v>
      </c>
      <c r="AN25" s="63" t="s">
        <v>297</v>
      </c>
      <c r="AO25" s="63" t="s">
        <v>289</v>
      </c>
      <c r="AQ25" s="63"/>
      <c r="AR25" s="63" t="s">
        <v>293</v>
      </c>
      <c r="AS25" s="63" t="s">
        <v>294</v>
      </c>
      <c r="AT25" s="63" t="s">
        <v>295</v>
      </c>
      <c r="AU25" s="63" t="s">
        <v>297</v>
      </c>
      <c r="AV25" s="63" t="s">
        <v>289</v>
      </c>
      <c r="AX25" s="63"/>
      <c r="AY25" s="63" t="s">
        <v>293</v>
      </c>
      <c r="AZ25" s="63" t="s">
        <v>319</v>
      </c>
      <c r="BA25" s="63" t="s">
        <v>295</v>
      </c>
      <c r="BB25" s="63" t="s">
        <v>297</v>
      </c>
      <c r="BC25" s="63" t="s">
        <v>289</v>
      </c>
      <c r="BE25" s="63"/>
      <c r="BF25" s="63" t="s">
        <v>293</v>
      </c>
      <c r="BG25" s="63" t="s">
        <v>294</v>
      </c>
      <c r="BH25" s="63" t="s">
        <v>295</v>
      </c>
      <c r="BI25" s="63" t="s">
        <v>297</v>
      </c>
      <c r="BJ25" s="63" t="s">
        <v>289</v>
      </c>
    </row>
    <row r="26" spans="1:62" x14ac:dyDescent="0.3">
      <c r="A26" s="63" t="s">
        <v>8</v>
      </c>
      <c r="B26" s="63">
        <v>75</v>
      </c>
      <c r="C26" s="63">
        <v>100</v>
      </c>
      <c r="D26" s="63">
        <v>0</v>
      </c>
      <c r="E26" s="63">
        <v>2000</v>
      </c>
      <c r="F26" s="63">
        <v>195.58006</v>
      </c>
      <c r="H26" s="63" t="s">
        <v>9</v>
      </c>
      <c r="I26" s="63">
        <v>1</v>
      </c>
      <c r="J26" s="63">
        <v>1.2</v>
      </c>
      <c r="K26" s="63">
        <v>0</v>
      </c>
      <c r="L26" s="63">
        <v>0</v>
      </c>
      <c r="M26" s="63">
        <v>2.4759579</v>
      </c>
      <c r="O26" s="63" t="s">
        <v>10</v>
      </c>
      <c r="P26" s="63">
        <v>1.3</v>
      </c>
      <c r="Q26" s="63">
        <v>1.5</v>
      </c>
      <c r="R26" s="63">
        <v>0</v>
      </c>
      <c r="S26" s="63">
        <v>0</v>
      </c>
      <c r="T26" s="63">
        <v>1.9036511</v>
      </c>
      <c r="V26" s="63" t="s">
        <v>11</v>
      </c>
      <c r="W26" s="63">
        <v>12</v>
      </c>
      <c r="X26" s="63">
        <v>16</v>
      </c>
      <c r="Y26" s="63">
        <v>0</v>
      </c>
      <c r="Z26" s="63">
        <v>35</v>
      </c>
      <c r="AA26" s="63">
        <v>22.756461999999999</v>
      </c>
      <c r="AC26" s="63" t="s">
        <v>12</v>
      </c>
      <c r="AD26" s="63">
        <v>1.3</v>
      </c>
      <c r="AE26" s="63">
        <v>1.5</v>
      </c>
      <c r="AF26" s="63">
        <v>0</v>
      </c>
      <c r="AG26" s="63">
        <v>100</v>
      </c>
      <c r="AH26" s="63">
        <v>3.349342</v>
      </c>
      <c r="AJ26" s="63" t="s">
        <v>320</v>
      </c>
      <c r="AK26" s="63">
        <v>320</v>
      </c>
      <c r="AL26" s="63">
        <v>400</v>
      </c>
      <c r="AM26" s="63">
        <v>0</v>
      </c>
      <c r="AN26" s="63">
        <v>1000</v>
      </c>
      <c r="AO26" s="63">
        <v>776.10339999999997</v>
      </c>
      <c r="AQ26" s="63" t="s">
        <v>13</v>
      </c>
      <c r="AR26" s="63">
        <v>2</v>
      </c>
      <c r="AS26" s="63">
        <v>2.4</v>
      </c>
      <c r="AT26" s="63">
        <v>0</v>
      </c>
      <c r="AU26" s="63">
        <v>0</v>
      </c>
      <c r="AV26" s="63">
        <v>12.869338000000001</v>
      </c>
      <c r="AX26" s="63" t="s">
        <v>14</v>
      </c>
      <c r="AY26" s="63">
        <v>0</v>
      </c>
      <c r="AZ26" s="63">
        <v>0</v>
      </c>
      <c r="BA26" s="63">
        <v>5</v>
      </c>
      <c r="BB26" s="63">
        <v>0</v>
      </c>
      <c r="BC26" s="63">
        <v>3.5739120999999998</v>
      </c>
      <c r="BE26" s="63" t="s">
        <v>15</v>
      </c>
      <c r="BF26" s="63">
        <v>0</v>
      </c>
      <c r="BG26" s="63">
        <v>0</v>
      </c>
      <c r="BH26" s="63">
        <v>30</v>
      </c>
      <c r="BI26" s="63">
        <v>0</v>
      </c>
      <c r="BJ26" s="63">
        <v>3.1025798</v>
      </c>
    </row>
    <row r="33" spans="1:68" x14ac:dyDescent="0.3">
      <c r="A33" s="66" t="s">
        <v>321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322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323</v>
      </c>
      <c r="W34" s="67"/>
      <c r="X34" s="67"/>
      <c r="Y34" s="67"/>
      <c r="Z34" s="67"/>
      <c r="AA34" s="67"/>
      <c r="AC34" s="67" t="s">
        <v>324</v>
      </c>
      <c r="AD34" s="67"/>
      <c r="AE34" s="67"/>
      <c r="AF34" s="67"/>
      <c r="AG34" s="67"/>
      <c r="AH34" s="67"/>
      <c r="AJ34" s="67" t="s">
        <v>325</v>
      </c>
      <c r="AK34" s="67"/>
      <c r="AL34" s="67"/>
      <c r="AM34" s="67"/>
      <c r="AN34" s="67"/>
      <c r="AO34" s="67"/>
    </row>
    <row r="35" spans="1:68" x14ac:dyDescent="0.3">
      <c r="A35" s="63"/>
      <c r="B35" s="63" t="s">
        <v>293</v>
      </c>
      <c r="C35" s="63" t="s">
        <v>294</v>
      </c>
      <c r="D35" s="63" t="s">
        <v>295</v>
      </c>
      <c r="E35" s="63" t="s">
        <v>297</v>
      </c>
      <c r="F35" s="63" t="s">
        <v>289</v>
      </c>
      <c r="H35" s="63"/>
      <c r="I35" s="63" t="s">
        <v>293</v>
      </c>
      <c r="J35" s="63" t="s">
        <v>319</v>
      </c>
      <c r="K35" s="63" t="s">
        <v>295</v>
      </c>
      <c r="L35" s="63" t="s">
        <v>297</v>
      </c>
      <c r="M35" s="63" t="s">
        <v>289</v>
      </c>
      <c r="O35" s="63"/>
      <c r="P35" s="63" t="s">
        <v>293</v>
      </c>
      <c r="Q35" s="63" t="s">
        <v>294</v>
      </c>
      <c r="R35" s="63" t="s">
        <v>295</v>
      </c>
      <c r="S35" s="63" t="s">
        <v>297</v>
      </c>
      <c r="T35" s="63" t="s">
        <v>289</v>
      </c>
      <c r="V35" s="63"/>
      <c r="W35" s="63" t="s">
        <v>293</v>
      </c>
      <c r="X35" s="63" t="s">
        <v>294</v>
      </c>
      <c r="Y35" s="63" t="s">
        <v>295</v>
      </c>
      <c r="Z35" s="63" t="s">
        <v>297</v>
      </c>
      <c r="AA35" s="63" t="s">
        <v>289</v>
      </c>
      <c r="AC35" s="63"/>
      <c r="AD35" s="63" t="s">
        <v>293</v>
      </c>
      <c r="AE35" s="63" t="s">
        <v>294</v>
      </c>
      <c r="AF35" s="63" t="s">
        <v>295</v>
      </c>
      <c r="AG35" s="63" t="s">
        <v>297</v>
      </c>
      <c r="AH35" s="63" t="s">
        <v>289</v>
      </c>
      <c r="AJ35" s="63"/>
      <c r="AK35" s="63" t="s">
        <v>293</v>
      </c>
      <c r="AL35" s="63" t="s">
        <v>294</v>
      </c>
      <c r="AM35" s="63" t="s">
        <v>295</v>
      </c>
      <c r="AN35" s="63" t="s">
        <v>297</v>
      </c>
      <c r="AO35" s="63" t="s">
        <v>326</v>
      </c>
    </row>
    <row r="36" spans="1:68" x14ac:dyDescent="0.3">
      <c r="A36" s="63" t="s">
        <v>17</v>
      </c>
      <c r="B36" s="63">
        <v>600</v>
      </c>
      <c r="C36" s="63">
        <v>750</v>
      </c>
      <c r="D36" s="63">
        <v>0</v>
      </c>
      <c r="E36" s="63">
        <v>2000</v>
      </c>
      <c r="F36" s="63">
        <v>630.89</v>
      </c>
      <c r="H36" s="63" t="s">
        <v>18</v>
      </c>
      <c r="I36" s="63">
        <v>580</v>
      </c>
      <c r="J36" s="63">
        <v>700</v>
      </c>
      <c r="K36" s="63">
        <v>0</v>
      </c>
      <c r="L36" s="63">
        <v>3500</v>
      </c>
      <c r="M36" s="63">
        <v>1557.0917999999999</v>
      </c>
      <c r="O36" s="63" t="s">
        <v>19</v>
      </c>
      <c r="P36" s="63">
        <v>0</v>
      </c>
      <c r="Q36" s="63">
        <v>0</v>
      </c>
      <c r="R36" s="63">
        <v>1500</v>
      </c>
      <c r="S36" s="63">
        <v>2000</v>
      </c>
      <c r="T36" s="63">
        <v>7858.3456999999999</v>
      </c>
      <c r="V36" s="63" t="s">
        <v>20</v>
      </c>
      <c r="W36" s="63">
        <v>0</v>
      </c>
      <c r="X36" s="63">
        <v>0</v>
      </c>
      <c r="Y36" s="63">
        <v>3500</v>
      </c>
      <c r="Z36" s="63">
        <v>0</v>
      </c>
      <c r="AA36" s="63">
        <v>4522.7259999999997</v>
      </c>
      <c r="AC36" s="63" t="s">
        <v>21</v>
      </c>
      <c r="AD36" s="63">
        <v>0</v>
      </c>
      <c r="AE36" s="63">
        <v>0</v>
      </c>
      <c r="AF36" s="63">
        <v>2300</v>
      </c>
      <c r="AG36" s="63">
        <v>0</v>
      </c>
      <c r="AH36" s="63">
        <v>112.48925</v>
      </c>
      <c r="AJ36" s="63" t="s">
        <v>22</v>
      </c>
      <c r="AK36" s="63">
        <v>305</v>
      </c>
      <c r="AL36" s="63">
        <v>370</v>
      </c>
      <c r="AM36" s="63">
        <v>0</v>
      </c>
      <c r="AN36" s="63">
        <v>350</v>
      </c>
      <c r="AO36" s="63">
        <v>194.45357000000001</v>
      </c>
    </row>
    <row r="43" spans="1:68" x14ac:dyDescent="0.3">
      <c r="A43" s="66" t="s">
        <v>327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328</v>
      </c>
      <c r="B44" s="67"/>
      <c r="C44" s="67"/>
      <c r="D44" s="67"/>
      <c r="E44" s="67"/>
      <c r="F44" s="67"/>
      <c r="H44" s="67" t="s">
        <v>329</v>
      </c>
      <c r="I44" s="67"/>
      <c r="J44" s="67"/>
      <c r="K44" s="67"/>
      <c r="L44" s="67"/>
      <c r="M44" s="67"/>
      <c r="O44" s="67" t="s">
        <v>330</v>
      </c>
      <c r="P44" s="67"/>
      <c r="Q44" s="67"/>
      <c r="R44" s="67"/>
      <c r="S44" s="67"/>
      <c r="T44" s="67"/>
      <c r="V44" s="67" t="s">
        <v>331</v>
      </c>
      <c r="W44" s="67"/>
      <c r="X44" s="67"/>
      <c r="Y44" s="67"/>
      <c r="Z44" s="67"/>
      <c r="AA44" s="67"/>
      <c r="AC44" s="67" t="s">
        <v>332</v>
      </c>
      <c r="AD44" s="67"/>
      <c r="AE44" s="67"/>
      <c r="AF44" s="67"/>
      <c r="AG44" s="67"/>
      <c r="AH44" s="67"/>
      <c r="AJ44" s="67" t="s">
        <v>333</v>
      </c>
      <c r="AK44" s="67"/>
      <c r="AL44" s="67"/>
      <c r="AM44" s="67"/>
      <c r="AN44" s="67"/>
      <c r="AO44" s="67"/>
      <c r="AQ44" s="67" t="s">
        <v>334</v>
      </c>
      <c r="AR44" s="67"/>
      <c r="AS44" s="67"/>
      <c r="AT44" s="67"/>
      <c r="AU44" s="67"/>
      <c r="AV44" s="67"/>
      <c r="AX44" s="67" t="s">
        <v>335</v>
      </c>
      <c r="AY44" s="67"/>
      <c r="AZ44" s="67"/>
      <c r="BA44" s="67"/>
      <c r="BB44" s="67"/>
      <c r="BC44" s="67"/>
      <c r="BE44" s="67" t="s">
        <v>336</v>
      </c>
      <c r="BF44" s="67"/>
      <c r="BG44" s="67"/>
      <c r="BH44" s="67"/>
      <c r="BI44" s="67"/>
      <c r="BJ44" s="67"/>
    </row>
    <row r="45" spans="1:68" x14ac:dyDescent="0.3">
      <c r="A45" s="63"/>
      <c r="B45" s="63" t="s">
        <v>293</v>
      </c>
      <c r="C45" s="63" t="s">
        <v>294</v>
      </c>
      <c r="D45" s="63" t="s">
        <v>295</v>
      </c>
      <c r="E45" s="63" t="s">
        <v>297</v>
      </c>
      <c r="F45" s="63" t="s">
        <v>289</v>
      </c>
      <c r="H45" s="63"/>
      <c r="I45" s="63" t="s">
        <v>293</v>
      </c>
      <c r="J45" s="63" t="s">
        <v>294</v>
      </c>
      <c r="K45" s="63" t="s">
        <v>295</v>
      </c>
      <c r="L45" s="63" t="s">
        <v>297</v>
      </c>
      <c r="M45" s="63" t="s">
        <v>289</v>
      </c>
      <c r="O45" s="63"/>
      <c r="P45" s="63" t="s">
        <v>293</v>
      </c>
      <c r="Q45" s="63" t="s">
        <v>294</v>
      </c>
      <c r="R45" s="63" t="s">
        <v>295</v>
      </c>
      <c r="S45" s="63" t="s">
        <v>297</v>
      </c>
      <c r="T45" s="63" t="s">
        <v>289</v>
      </c>
      <c r="V45" s="63"/>
      <c r="W45" s="63" t="s">
        <v>293</v>
      </c>
      <c r="X45" s="63" t="s">
        <v>294</v>
      </c>
      <c r="Y45" s="63" t="s">
        <v>295</v>
      </c>
      <c r="Z45" s="63" t="s">
        <v>297</v>
      </c>
      <c r="AA45" s="63" t="s">
        <v>289</v>
      </c>
      <c r="AC45" s="63"/>
      <c r="AD45" s="63" t="s">
        <v>293</v>
      </c>
      <c r="AE45" s="63" t="s">
        <v>319</v>
      </c>
      <c r="AF45" s="63" t="s">
        <v>295</v>
      </c>
      <c r="AG45" s="63" t="s">
        <v>297</v>
      </c>
      <c r="AH45" s="63" t="s">
        <v>289</v>
      </c>
      <c r="AJ45" s="63"/>
      <c r="AK45" s="63" t="s">
        <v>293</v>
      </c>
      <c r="AL45" s="63" t="s">
        <v>294</v>
      </c>
      <c r="AM45" s="63" t="s">
        <v>295</v>
      </c>
      <c r="AN45" s="63" t="s">
        <v>297</v>
      </c>
      <c r="AO45" s="63" t="s">
        <v>289</v>
      </c>
      <c r="AQ45" s="63"/>
      <c r="AR45" s="63" t="s">
        <v>337</v>
      </c>
      <c r="AS45" s="63" t="s">
        <v>294</v>
      </c>
      <c r="AT45" s="63" t="s">
        <v>295</v>
      </c>
      <c r="AU45" s="63" t="s">
        <v>297</v>
      </c>
      <c r="AV45" s="63" t="s">
        <v>289</v>
      </c>
      <c r="AX45" s="63"/>
      <c r="AY45" s="63" t="s">
        <v>293</v>
      </c>
      <c r="AZ45" s="63" t="s">
        <v>294</v>
      </c>
      <c r="BA45" s="63" t="s">
        <v>295</v>
      </c>
      <c r="BB45" s="63" t="s">
        <v>297</v>
      </c>
      <c r="BC45" s="63" t="s">
        <v>289</v>
      </c>
      <c r="BE45" s="63"/>
      <c r="BF45" s="63" t="s">
        <v>293</v>
      </c>
      <c r="BG45" s="63" t="s">
        <v>294</v>
      </c>
      <c r="BH45" s="63" t="s">
        <v>295</v>
      </c>
      <c r="BI45" s="63" t="s">
        <v>297</v>
      </c>
      <c r="BJ45" s="63" t="s">
        <v>289</v>
      </c>
    </row>
    <row r="46" spans="1:68" x14ac:dyDescent="0.3">
      <c r="A46" s="63" t="s">
        <v>23</v>
      </c>
      <c r="B46" s="63">
        <v>7</v>
      </c>
      <c r="C46" s="63">
        <v>10</v>
      </c>
      <c r="D46" s="63">
        <v>0</v>
      </c>
      <c r="E46" s="63">
        <v>45</v>
      </c>
      <c r="F46" s="63">
        <v>23.359013000000001</v>
      </c>
      <c r="H46" s="63" t="s">
        <v>24</v>
      </c>
      <c r="I46" s="63">
        <v>8</v>
      </c>
      <c r="J46" s="63">
        <v>9</v>
      </c>
      <c r="K46" s="63">
        <v>0</v>
      </c>
      <c r="L46" s="63">
        <v>35</v>
      </c>
      <c r="M46" s="63">
        <v>16.22805</v>
      </c>
      <c r="O46" s="63" t="s">
        <v>338</v>
      </c>
      <c r="P46" s="63">
        <v>600</v>
      </c>
      <c r="Q46" s="63">
        <v>800</v>
      </c>
      <c r="R46" s="63">
        <v>0</v>
      </c>
      <c r="S46" s="63">
        <v>10000</v>
      </c>
      <c r="T46" s="63">
        <v>1251.9014</v>
      </c>
      <c r="V46" s="63" t="s">
        <v>29</v>
      </c>
      <c r="W46" s="63">
        <v>0</v>
      </c>
      <c r="X46" s="63">
        <v>0</v>
      </c>
      <c r="Y46" s="63">
        <v>3</v>
      </c>
      <c r="Z46" s="63">
        <v>10</v>
      </c>
      <c r="AA46" s="63">
        <v>3.8116223999999997E-2</v>
      </c>
      <c r="AC46" s="63" t="s">
        <v>25</v>
      </c>
      <c r="AD46" s="63">
        <v>0</v>
      </c>
      <c r="AE46" s="63">
        <v>0</v>
      </c>
      <c r="AF46" s="63">
        <v>4</v>
      </c>
      <c r="AG46" s="63">
        <v>11</v>
      </c>
      <c r="AH46" s="63">
        <v>4.5807685999999999</v>
      </c>
      <c r="AJ46" s="63" t="s">
        <v>26</v>
      </c>
      <c r="AK46" s="63">
        <v>95</v>
      </c>
      <c r="AL46" s="63">
        <v>150</v>
      </c>
      <c r="AM46" s="63">
        <v>0</v>
      </c>
      <c r="AN46" s="63">
        <v>2400</v>
      </c>
      <c r="AO46" s="63">
        <v>137.26499999999999</v>
      </c>
      <c r="AQ46" s="63" t="s">
        <v>27</v>
      </c>
      <c r="AR46" s="63">
        <v>50</v>
      </c>
      <c r="AS46" s="63">
        <v>60</v>
      </c>
      <c r="AT46" s="63">
        <v>0</v>
      </c>
      <c r="AU46" s="63">
        <v>400</v>
      </c>
      <c r="AV46" s="63">
        <v>107.12424</v>
      </c>
      <c r="AX46" s="63" t="s">
        <v>339</v>
      </c>
      <c r="AY46" s="63"/>
      <c r="AZ46" s="63"/>
      <c r="BA46" s="63"/>
      <c r="BB46" s="63"/>
      <c r="BC46" s="63"/>
      <c r="BE46" s="63" t="s">
        <v>340</v>
      </c>
      <c r="BF46" s="63"/>
      <c r="BG46" s="63"/>
      <c r="BH46" s="63"/>
      <c r="BI46" s="63"/>
      <c r="BJ46" s="63"/>
    </row>
  </sheetData>
  <mergeCells count="38">
    <mergeCell ref="A3:Z3"/>
    <mergeCell ref="U4:Z4"/>
    <mergeCell ref="A4:C4"/>
    <mergeCell ref="A33:AO33"/>
    <mergeCell ref="A34:F34"/>
    <mergeCell ref="H34:M34"/>
    <mergeCell ref="O34:T34"/>
    <mergeCell ref="V34:AA34"/>
    <mergeCell ref="E4:H4"/>
    <mergeCell ref="N4:S4"/>
    <mergeCell ref="J4:L4"/>
    <mergeCell ref="A14:F14"/>
    <mergeCell ref="H14:M14"/>
    <mergeCell ref="O14:T1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K17" sqref="K17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276</v>
      </c>
      <c r="B2" s="61" t="s">
        <v>277</v>
      </c>
      <c r="C2" s="61" t="s">
        <v>278</v>
      </c>
      <c r="D2" s="61">
        <v>64</v>
      </c>
      <c r="E2" s="61">
        <v>2339.4746</v>
      </c>
      <c r="F2" s="61">
        <v>345.65778</v>
      </c>
      <c r="G2" s="61">
        <v>63.083959999999998</v>
      </c>
      <c r="H2" s="61">
        <v>32.641052000000002</v>
      </c>
      <c r="I2" s="61">
        <v>30.442907000000002</v>
      </c>
      <c r="J2" s="61">
        <v>98.909369999999996</v>
      </c>
      <c r="K2" s="61">
        <v>46.782170000000001</v>
      </c>
      <c r="L2" s="61">
        <v>52.127197000000002</v>
      </c>
      <c r="M2" s="61">
        <v>37.230362</v>
      </c>
      <c r="N2" s="61">
        <v>3.9272304</v>
      </c>
      <c r="O2" s="61">
        <v>21.403075999999999</v>
      </c>
      <c r="P2" s="61">
        <v>1244.6965</v>
      </c>
      <c r="Q2" s="61">
        <v>36.123919999999998</v>
      </c>
      <c r="R2" s="61">
        <v>784.02670000000001</v>
      </c>
      <c r="S2" s="61">
        <v>131.35977</v>
      </c>
      <c r="T2" s="61">
        <v>7831.9994999999999</v>
      </c>
      <c r="U2" s="61">
        <v>5.7641163000000004</v>
      </c>
      <c r="V2" s="61">
        <v>25.907389999999999</v>
      </c>
      <c r="W2" s="61">
        <v>298.77974999999998</v>
      </c>
      <c r="X2" s="61">
        <v>195.58006</v>
      </c>
      <c r="Y2" s="61">
        <v>2.4759579</v>
      </c>
      <c r="Z2" s="61">
        <v>1.9036511</v>
      </c>
      <c r="AA2" s="61">
        <v>22.756461999999999</v>
      </c>
      <c r="AB2" s="61">
        <v>3.349342</v>
      </c>
      <c r="AC2" s="61">
        <v>776.10339999999997</v>
      </c>
      <c r="AD2" s="61">
        <v>12.869338000000001</v>
      </c>
      <c r="AE2" s="61">
        <v>3.5739120999999998</v>
      </c>
      <c r="AF2" s="61">
        <v>3.1025798</v>
      </c>
      <c r="AG2" s="61">
        <v>630.89</v>
      </c>
      <c r="AH2" s="61">
        <v>416.46872000000002</v>
      </c>
      <c r="AI2" s="61">
        <v>214.42128</v>
      </c>
      <c r="AJ2" s="61">
        <v>1557.0917999999999</v>
      </c>
      <c r="AK2" s="61">
        <v>7858.3456999999999</v>
      </c>
      <c r="AL2" s="61">
        <v>112.48925</v>
      </c>
      <c r="AM2" s="61">
        <v>4522.7259999999997</v>
      </c>
      <c r="AN2" s="61">
        <v>194.45357000000001</v>
      </c>
      <c r="AO2" s="61">
        <v>23.359013000000001</v>
      </c>
      <c r="AP2" s="61">
        <v>17.212575999999999</v>
      </c>
      <c r="AQ2" s="61">
        <v>6.1464369999999997</v>
      </c>
      <c r="AR2" s="61">
        <v>16.22805</v>
      </c>
      <c r="AS2" s="61">
        <v>1251.9014</v>
      </c>
      <c r="AT2" s="61">
        <v>3.8116223999999997E-2</v>
      </c>
      <c r="AU2" s="61">
        <v>4.5807685999999999</v>
      </c>
      <c r="AV2" s="61">
        <v>137.26499999999999</v>
      </c>
      <c r="AW2" s="61">
        <v>107.12424</v>
      </c>
      <c r="AX2" s="61">
        <v>0.16246179999999999</v>
      </c>
      <c r="AY2" s="61">
        <v>1.7925183</v>
      </c>
      <c r="AZ2" s="61">
        <v>411.71744000000001</v>
      </c>
      <c r="BA2" s="61">
        <v>57.77431</v>
      </c>
      <c r="BB2" s="61">
        <v>17.010887</v>
      </c>
      <c r="BC2" s="61">
        <v>22.419535</v>
      </c>
      <c r="BD2" s="61">
        <v>18.309639000000001</v>
      </c>
      <c r="BE2" s="61">
        <v>1.2070476000000001</v>
      </c>
      <c r="BF2" s="61">
        <v>5.4564339999999998</v>
      </c>
      <c r="BG2" s="61">
        <v>2.7754896000000001E-3</v>
      </c>
      <c r="BH2" s="61">
        <v>3.5652914000000001E-3</v>
      </c>
      <c r="BI2" s="61">
        <v>4.680834E-3</v>
      </c>
      <c r="BJ2" s="61">
        <v>5.6764050000000003E-2</v>
      </c>
      <c r="BK2" s="61">
        <v>2.1349920000000001E-4</v>
      </c>
      <c r="BL2" s="61">
        <v>0.41907555000000002</v>
      </c>
      <c r="BM2" s="61">
        <v>5.1483173000000004</v>
      </c>
      <c r="BN2" s="61">
        <v>1.3924042000000001</v>
      </c>
      <c r="BO2" s="61">
        <v>77.70693</v>
      </c>
      <c r="BP2" s="61">
        <v>15.051591</v>
      </c>
      <c r="BQ2" s="61">
        <v>26.585888000000001</v>
      </c>
      <c r="BR2" s="61">
        <v>93.159225000000006</v>
      </c>
      <c r="BS2" s="61">
        <v>29.150244000000001</v>
      </c>
      <c r="BT2" s="61">
        <v>16.071802000000002</v>
      </c>
      <c r="BU2" s="61">
        <v>0.29090407000000001</v>
      </c>
      <c r="BV2" s="61">
        <v>0.10372248000000001</v>
      </c>
      <c r="BW2" s="61">
        <v>1.1260862</v>
      </c>
      <c r="BX2" s="61">
        <v>1.9083858</v>
      </c>
      <c r="BY2" s="61">
        <v>0.19531398</v>
      </c>
      <c r="BZ2" s="61">
        <v>1.0354574E-3</v>
      </c>
      <c r="CA2" s="61">
        <v>0.98775195999999998</v>
      </c>
      <c r="CB2" s="61">
        <v>6.5369873999999994E-2</v>
      </c>
      <c r="CC2" s="61">
        <v>0.46224557999999999</v>
      </c>
      <c r="CD2" s="61">
        <v>2.8028767000000001</v>
      </c>
      <c r="CE2" s="61">
        <v>0.10040696</v>
      </c>
      <c r="CF2" s="61">
        <v>0.46792405999999998</v>
      </c>
      <c r="CG2" s="61">
        <v>4.9500000000000003E-7</v>
      </c>
      <c r="CH2" s="61">
        <v>6.7300834000000004E-2</v>
      </c>
      <c r="CI2" s="61">
        <v>0</v>
      </c>
      <c r="CJ2" s="61">
        <v>5.9812994000000002</v>
      </c>
      <c r="CK2" s="61">
        <v>2.3907234999999999E-2</v>
      </c>
      <c r="CL2" s="61">
        <v>2.4813442000000001</v>
      </c>
      <c r="CM2" s="61">
        <v>5.0134287000000004</v>
      </c>
      <c r="CN2" s="61">
        <v>2681.9548</v>
      </c>
      <c r="CO2" s="61">
        <v>4723.0439999999999</v>
      </c>
      <c r="CP2" s="61">
        <v>3218.0288</v>
      </c>
      <c r="CQ2" s="61">
        <v>1136.5463</v>
      </c>
      <c r="CR2" s="61">
        <v>588.07939999999996</v>
      </c>
      <c r="CS2" s="61">
        <v>475.28818000000001</v>
      </c>
      <c r="CT2" s="61">
        <v>2662.5596</v>
      </c>
      <c r="CU2" s="61">
        <v>1699.6479999999999</v>
      </c>
      <c r="CV2" s="61">
        <v>1385.3696</v>
      </c>
      <c r="CW2" s="61">
        <v>2023.6238000000001</v>
      </c>
      <c r="CX2" s="61">
        <v>558.56280000000004</v>
      </c>
      <c r="CY2" s="61">
        <v>3333.7554</v>
      </c>
      <c r="CZ2" s="61">
        <v>1791.2329999999999</v>
      </c>
      <c r="DA2" s="61">
        <v>4163.8643000000002</v>
      </c>
      <c r="DB2" s="61">
        <v>3915.5349999999999</v>
      </c>
      <c r="DC2" s="61">
        <v>5737.2856000000002</v>
      </c>
      <c r="DD2" s="61">
        <v>9736.1970000000001</v>
      </c>
      <c r="DE2" s="61">
        <v>2387.6655000000001</v>
      </c>
      <c r="DF2" s="61">
        <v>3983.6035000000002</v>
      </c>
      <c r="DG2" s="61">
        <v>2207.8208</v>
      </c>
      <c r="DH2" s="61">
        <v>167.17007000000001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57.77431</v>
      </c>
      <c r="B6">
        <f>BB2</f>
        <v>17.010887</v>
      </c>
      <c r="C6">
        <f>BC2</f>
        <v>22.419535</v>
      </c>
      <c r="D6">
        <f>BD2</f>
        <v>18.309639000000001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H23" sqref="H2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20458</v>
      </c>
      <c r="C2" s="56">
        <f ca="1">YEAR(TODAY())-YEAR(B2)+IF(TODAY()&gt;=DATE(YEAR(TODAY()),MONTH(B2),DAY(B2)),0,-1)</f>
        <v>64</v>
      </c>
      <c r="E2" s="52">
        <v>160.4</v>
      </c>
      <c r="F2" s="53" t="s">
        <v>39</v>
      </c>
      <c r="G2" s="52">
        <v>67.099999999999994</v>
      </c>
      <c r="H2" s="51" t="s">
        <v>41</v>
      </c>
      <c r="I2" s="72">
        <f>ROUND(G3/E3^2,1)</f>
        <v>26.1</v>
      </c>
    </row>
    <row r="3" spans="1:9" x14ac:dyDescent="0.3">
      <c r="E3" s="51">
        <f>E2/100</f>
        <v>1.6040000000000001</v>
      </c>
      <c r="F3" s="51" t="s">
        <v>40</v>
      </c>
      <c r="G3" s="51">
        <f>G2</f>
        <v>67.099999999999994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44068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윤한중, ID : H1900362)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2020년 11월 27일 15:57:58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44068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64</v>
      </c>
      <c r="G12" s="94"/>
      <c r="H12" s="94"/>
      <c r="I12" s="94"/>
      <c r="K12" s="123">
        <f>'개인정보 및 신체계측 입력'!E2</f>
        <v>160.4</v>
      </c>
      <c r="L12" s="124"/>
      <c r="M12" s="117">
        <f>'개인정보 및 신체계측 입력'!G2</f>
        <v>67.099999999999994</v>
      </c>
      <c r="N12" s="118"/>
      <c r="O12" s="113" t="s">
        <v>271</v>
      </c>
      <c r="P12" s="107"/>
      <c r="Q12" s="90">
        <f>'개인정보 및 신체계측 입력'!I2</f>
        <v>26.1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윤한중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68.09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12.427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19.484000000000002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0.8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11.8</v>
      </c>
      <c r="L72" s="36" t="s">
        <v>53</v>
      </c>
      <c r="M72" s="36">
        <f>ROUND('DRIs DATA'!K8,1)</f>
        <v>8.6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104.54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215.89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195.58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223.29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78.86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523.89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233.59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2020-12-01T00:38:49Z</dcterms:modified>
</cp:coreProperties>
</file>