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<sst xmlns="http://schemas.openxmlformats.org/spreadsheetml/2006/main" count="692" uniqueCount="340">
  <si>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</si>
  <si>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</si>
  <si>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</si>
  <si>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</si>
  <si>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</si>
  <si>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</si>
  <si>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</si>
  <si>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</si>
  <si>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</si>
  <si>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</si>
  <si>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</si>
  <si>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</si>
  <si>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</si>
  <si>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</si>
  <si>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</si>
  <si>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</si>
  <si>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</si>
  <si>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</si>
  <si>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</si>
  <si>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</si>
  <si>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</si>
  <si>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</si>
  <si>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</si>
  <si>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</si>
  <si>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</si>
  <si>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</si>
  <si>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</si>
  <si>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</si>
  <si>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</si>
  <si>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</si>
  <si>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</si>
  <si>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</si>
  <si>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</si>
  <si>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</si>
  <si>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</si>
  <si>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</si>
  <si>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</si>
  <si>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</si>
  <si>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</si>
  <si>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</si>
  <si>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</si>
  <si>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</si>
  <si>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</si>
  <si>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</si>
  <si>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</si>
  <si>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</si>
  <si>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</si>
  <si>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</si>
  <si>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</si>
  <si>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</si>
  <si>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</si>
  <si>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</si>
  <si>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</si>
  <si>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</si>
  <si>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</si>
  <si>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</si>
  <si>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</si>
  <si>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</si>
  <si>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</si>
  <si>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</si>
  <si>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</si>
  <si>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</si>
  <si>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</si>
  <si>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</si>
  <si>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</si>
  <si>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</si>
  <si>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</si>
  <si>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</si>
  <si>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</si>
  <si>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</si>
  <si>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</si>
  <si>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</si>
  <si>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</si>
  <si>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</si>
  <si>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</si>
  <si>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</si>
  <si>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</si>
  <si>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</si>
  <si>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</si>
  <si>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</si>
  <si>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</si>
  <si>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</si>
  <si>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</si>
  <si>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</si>
  <si>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</si>
  <si>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</si>
  <si>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</si>
  <si>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</si>
  <si>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</si>
  <si>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</si>
  <si>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</si>
  <si>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</si>
  <si>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</si>
  <si>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</si>
  <si>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</si>
  <si>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</si>
  <si>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</si>
  <si>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</si>
  <si>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</si>
  <si>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</si>
  <si>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</si>
  <si>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</si>
  <si>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</si>
  <si>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</si>
  <si>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</si>
  <si>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</si>
  <si>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</si>
  <si>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</si>
  <si>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</si>
  <si>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</si>
  <si>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</si>
  <si>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</si>
  <si>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</si>
  <si>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</si>
  <si>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</si>
  <si>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</si>
  <si>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</si>
  <si>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</si>
  <si>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</si>
  <si>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</si>
  <si>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</si>
  <si>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</si>
  <si>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</si>
  <si>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</si>
  <si>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</si>
  <si>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</si>
  <si>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</si>
  <si>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</si>
  <si>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</si>
  <si>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</si>
  <si>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</si>
  <si>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</si>
  <si>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</si>
  <si>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</si>
  <si>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</si>
  <si>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</si>
  <si>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</si>
  <si>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</si>
  <si>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</si>
  <si>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</si>
  <si>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</si>
  <si>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</si>
  <si>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</si>
  <si>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</si>
  <si>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</si>
  <si>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</si>
  <si>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</si>
  <si>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</si>
  <si>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</si>
  <si>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</si>
  <si>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</si>
  <si>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</si>
  <si>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</si>
  <si>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</si>
  <si>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</si>
  <si>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</si>
  <si>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</si>
  <si>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</si>
  <si>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</si>
  <si>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</si>
  <si>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</si>
  <si>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</si>
  <si>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</si>
  <si>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</si>
  <si>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</si>
  <si>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</si>
  <si>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</si>
  <si>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</si>
  <si>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</si>
  <si>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</si>
  <si>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</si>
  <si>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</si>
  <si>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</si>
  <si>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</si>
  <si>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</si>
  <si>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</si>
  <si>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</si>
  <si>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</si>
  <si>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</si>
  <si>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</si>
  <si>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</si>
  <si>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</si>
  <si>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</si>
  <si>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</si>
  <si>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</si>
  <si>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</si>
  <si>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</si>
  <si>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</si>
  <si>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</si>
  <si>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</si>
  <si>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</si>
  <si>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</si>
  <si>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</si>
  <si>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</si>
  <si>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</si>
  <si>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</si>
  <si>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</si>
  <si>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</si>
  <si>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</si>
  <si>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</si>
  <si>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</si>
  <si>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</si>
  <si>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</si>
  <si>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</si>
  <si>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</si>
  <si>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</si>
  <si>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</si>
  <si>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</si>
  <si>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</si>
  <si>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</si>
  <si>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</si>
  <si>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</si>
  <si>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</si>
  <si>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</si>
  <si>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</si>
  <si>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</si>
  <si>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</si>
  <si>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</si>
  <si>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</si>
  <si>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</si>
  <si>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</si>
  <si>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</si>
  <si>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</si>
  <si>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</si>
  <si>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</si>
  <si>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</si>
  <si>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</si>
  <si>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</si>
  <si>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</si>
  <si>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</si>
  <si>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</si>
  <si>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</si>
  <si>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</si>
  <si>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</si>
  <si>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</si>
  <si>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</si>
  <si>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</si>
  <si>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</si>
  <si>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</si>
  <si>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</si>
  <si>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</si>
  <si>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</si>
  <si>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</si>
  <si>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</si>
  <si>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</si>
  <si>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</si>
  <si>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</si>
  <si>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</si>
  <si>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</si>
  <si>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</si>
  <si>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</si>
  <si>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</si>
  <si>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</si>
  <si>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</si>
  <si>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</si>
  <si>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</si>
  <si>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</si>
  <si>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</si>
  <si>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</si>
  <si>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</si>
  <si>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</si>
  <si>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</si>
  <si>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</si>
  <si>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</si>
  <si>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</si>
  <si>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</si>
  <si>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</si>
  <si>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</si>
  <si>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</si>
  <si>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</si>
  <si>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</si>
  <si>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</si>
  <si>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</si>
  <si>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</si>
  <si>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</si>
  <si>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</si>
  <si>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</si>
  <si>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임치선, ID : H1900365)</t>
  </si>
  <si>
    <t>출력시각</t>
    <phoneticPr fontId="1" type="noConversion"/>
  </si>
  <si>
    <t>2020년 11월 24일 09:33:52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</si>
  <si>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</si>
  <si>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</si>
  <si>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</si>
  <si>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</si>
  <si>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</si>
  <si>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</si>
  <si>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</si>
  <si>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</si>
  <si>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</si>
  <si>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</si>
  <si>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</si>
  <si>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</si>
  <si>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</si>
  <si>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</si>
  <si>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</si>
  <si>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</si>
  <si>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</si>
  <si>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</si>
  <si>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</si>
  <si>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</si>
  <si>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</si>
  <si>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</si>
  <si>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</si>
  <si>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</si>
  <si>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</si>
  <si>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</si>
  <si>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</si>
  <si>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</si>
  <si>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</si>
  <si>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</si>
  <si>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</si>
  <si>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</si>
  <si>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</si>
  <si>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</si>
  <si>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</si>
  <si>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</si>
  <si>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</si>
  <si>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</si>
  <si>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</si>
  <si>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</si>
  <si>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</si>
  <si>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</si>
  <si>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</si>
  <si>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</si>
  <si>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</si>
  <si>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</si>
  <si>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</si>
  <si>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</si>
  <si>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</si>
  <si>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</si>
  <si>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</si>
  <si>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</si>
  <si>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</si>
  <si>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</si>
  <si>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</si>
  <si>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</si>
  <si>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</si>
  <si>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H1900365</t>
  </si>
  <si>
    <t>임치선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</si>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</sst>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36.496943999999999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5840"/>
        <c:axId val="548134664"/>
      </c:barChart>
      <c:catAx>
        <c:axId val="54813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4664"/>
        <c:crosses val="autoZero"/>
        <c:auto val="1"/>
        <c:lblAlgn val="ctr"/>
        <c:lblOffset val="100"/>
        <c:noMultiLvlLbl val="0"/>
      </c:catAx>
      <c:valAx>
        <c:axId val="54813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1.305029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9760"/>
        <c:axId val="548137800"/>
      </c:barChart>
      <c:catAx>
        <c:axId val="5481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7800"/>
        <c:crosses val="autoZero"/>
        <c:auto val="1"/>
        <c:lblAlgn val="ctr"/>
        <c:lblOffset val="100"/>
        <c:noMultiLvlLbl val="0"/>
      </c:catAx>
      <c:valAx>
        <c:axId val="54813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0.23004430000000001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7440"/>
        <c:axId val="478373520"/>
      </c:barChart>
      <c:catAx>
        <c:axId val="4783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3520"/>
        <c:crosses val="autoZero"/>
        <c:auto val="1"/>
        <c:lblAlgn val="ctr"/>
        <c:lblOffset val="100"/>
        <c:noMultiLvlLbl val="0"/>
      </c:catAx>
      <c:valAx>
        <c:axId val="47837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786.86315999999999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3912"/>
        <c:axId val="478376656"/>
      </c:barChart>
      <c:catAx>
        <c:axId val="47837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6656"/>
        <c:crosses val="autoZero"/>
        <c:auto val="1"/>
        <c:lblAlgn val="ctr"/>
        <c:lblOffset val="100"/>
        <c:noMultiLvlLbl val="0"/>
      </c:catAx>
      <c:valAx>
        <c:axId val="47837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2068.9863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2344"/>
        <c:axId val="478374696"/>
      </c:barChart>
      <c:catAx>
        <c:axId val="47837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4696"/>
        <c:crosses val="autoZero"/>
        <c:auto val="1"/>
        <c:lblAlgn val="ctr"/>
        <c:lblOffset val="100"/>
        <c:noMultiLvlLbl val="0"/>
      </c:catAx>
      <c:valAx>
        <c:axId val="4783746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17.603072999999998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4304"/>
        <c:axId val="478375088"/>
      </c:barChart>
      <c:catAx>
        <c:axId val="4783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5088"/>
        <c:crosses val="autoZero"/>
        <c:auto val="1"/>
        <c:lblAlgn val="ctr"/>
        <c:lblOffset val="100"/>
        <c:noMultiLvlLbl val="0"/>
      </c:catAx>
      <c:valAx>
        <c:axId val="47837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95.620019999999997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7832"/>
        <c:axId val="478375480"/>
      </c:barChart>
      <c:catAx>
        <c:axId val="47837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5480"/>
        <c:crosses val="autoZero"/>
        <c:auto val="1"/>
        <c:lblAlgn val="ctr"/>
        <c:lblOffset val="100"/>
        <c:noMultiLvlLbl val="0"/>
      </c:catAx>
      <c:valAx>
        <c:axId val="47837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5.8290150000000001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1168"/>
        <c:axId val="478371560"/>
      </c:barChart>
      <c:catAx>
        <c:axId val="4783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71560"/>
        <c:crosses val="autoZero"/>
        <c:auto val="1"/>
        <c:lblAlgn val="ctr"/>
        <c:lblOffset val="100"/>
        <c:noMultiLvlLbl val="0"/>
      </c:catAx>
      <c:valAx>
        <c:axId val="47837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3297.4346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71952"/>
        <c:axId val="181679712"/>
      </c:barChart>
      <c:catAx>
        <c:axId val="47837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9712"/>
        <c:crosses val="autoZero"/>
        <c:auto val="1"/>
        <c:lblAlgn val="ctr"/>
        <c:lblOffset val="100"/>
        <c:noMultiLvlLbl val="0"/>
      </c:catAx>
      <c:valAx>
        <c:axId val="181679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7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0.54546609999999995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73832"/>
        <c:axId val="181675008"/>
      </c:barChart>
      <c:catAx>
        <c:axId val="18167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5008"/>
        <c:crosses val="autoZero"/>
        <c:auto val="1"/>
        <c:lblAlgn val="ctr"/>
        <c:lblOffset val="100"/>
        <c:noMultiLvlLbl val="0"/>
      </c:catAx>
      <c:valAx>
        <c:axId val="1816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2.7006543000000001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78536"/>
        <c:axId val="181675400"/>
      </c:barChart>
      <c:catAx>
        <c:axId val="18167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5400"/>
        <c:crosses val="autoZero"/>
        <c:auto val="1"/>
        <c:lblAlgn val="ctr"/>
        <c:lblOffset val="100"/>
        <c:noMultiLvlLbl val="0"/>
      </c:catAx>
      <c:valAx>
        <c:axId val="181675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12.566846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3880"/>
        <c:axId val="548135056"/>
      </c:barChart>
      <c:catAx>
        <c:axId val="54813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5056"/>
        <c:crosses val="autoZero"/>
        <c:auto val="1"/>
        <c:lblAlgn val="ctr"/>
        <c:lblOffset val="100"/>
        <c:noMultiLvlLbl val="0"/>
      </c:catAx>
      <c:valAx>
        <c:axId val="54813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19.502652999999999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79320"/>
        <c:axId val="181680104"/>
      </c:barChart>
      <c:catAx>
        <c:axId val="1816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80104"/>
        <c:crosses val="autoZero"/>
        <c:auto val="1"/>
        <c:lblAlgn val="ctr"/>
        <c:lblOffset val="100"/>
        <c:noMultiLvlLbl val="0"/>
      </c:catAx>
      <c:valAx>
        <c:axId val="18168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47.117794000000004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676968"/>
        <c:axId val="181680888"/>
      </c:barChart>
      <c:catAx>
        <c:axId val="1816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80888"/>
        <c:crosses val="autoZero"/>
        <c:auto val="1"/>
        <c:lblAlgn val="ctr"/>
        <c:lblOffset val="100"/>
        <c:noMultiLvlLbl val="0"/>
      </c:catAx>
      <c:valAx>
        <c:axId val="18168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0.998</c:v>
                </c:pt>
                <c:pt idx="1">
                  <c:v>8.3940000000000001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1674616"/>
        <c:axId val="181676184"/>
      </c:barChart>
      <c:catAx>
        <c:axId val="18167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76184"/>
        <c:crosses val="autoZero"/>
        <c:auto val="1"/>
        <c:lblAlgn val="ctr"/>
        <c:lblOffset val="100"/>
        <c:noMultiLvlLbl val="0"/>
      </c:catAx>
      <c:valAx>
        <c:axId val="1816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67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3.5679265999999998</c:v>
                </c:pt>
                <c:pt idx="1">
                  <c:v>4.2221140000000004</c:v>
                </c:pt>
                <c:pt idx="2">
                  <c:v>5.1195560000000002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101.17742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44504"/>
        <c:axId val="575240976"/>
      </c:barChart>
      <c:catAx>
        <c:axId val="57524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40976"/>
        <c:crosses val="autoZero"/>
        <c:auto val="1"/>
        <c:lblAlgn val="ctr"/>
        <c:lblOffset val="100"/>
        <c:noMultiLvlLbl val="0"/>
      </c:catAx>
      <c:valAx>
        <c:axId val="57524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8.8340910000000008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43328"/>
        <c:axId val="575241760"/>
      </c:barChart>
      <c:catAx>
        <c:axId val="5752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41760"/>
        <c:crosses val="autoZero"/>
        <c:auto val="1"/>
        <c:lblAlgn val="ctr"/>
        <c:lblOffset val="100"/>
        <c:noMultiLvlLbl val="0"/>
      </c:catAx>
      <c:valAx>
        <c:axId val="57524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85.031000000000006</c:v>
                </c:pt>
                <c:pt idx="1">
                  <c:v>4.9359999999999999</c:v>
                </c:pt>
                <c:pt idx="2">
                  <c:v>10.032999999999999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5242544"/>
        <c:axId val="575242936"/>
      </c:barChart>
      <c:catAx>
        <c:axId val="5752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42936"/>
        <c:crosses val="autoZero"/>
        <c:auto val="1"/>
        <c:lblAlgn val="ctr"/>
        <c:lblOffset val="100"/>
        <c:noMultiLvlLbl val="0"/>
      </c:catAx>
      <c:valAx>
        <c:axId val="57524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1557.0803000000001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48032"/>
        <c:axId val="575249992"/>
      </c:barChart>
      <c:catAx>
        <c:axId val="5752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49992"/>
        <c:crosses val="autoZero"/>
        <c:auto val="1"/>
        <c:lblAlgn val="ctr"/>
        <c:lblOffset val="100"/>
        <c:noMultiLvlLbl val="0"/>
      </c:catAx>
      <c:valAx>
        <c:axId val="575249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54.243954000000002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53128"/>
        <c:axId val="256686192"/>
      </c:barChart>
      <c:catAx>
        <c:axId val="57525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6192"/>
        <c:crosses val="autoZero"/>
        <c:auto val="1"/>
        <c:lblAlgn val="ctr"/>
        <c:lblOffset val="100"/>
        <c:noMultiLvlLbl val="0"/>
      </c:catAx>
      <c:valAx>
        <c:axId val="25668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5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213.13809000000001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9328"/>
        <c:axId val="256683840"/>
      </c:barChart>
      <c:catAx>
        <c:axId val="25668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3840"/>
        <c:crosses val="autoZero"/>
        <c:auto val="1"/>
        <c:lblAlgn val="ctr"/>
        <c:lblOffset val="100"/>
        <c:noMultiLvlLbl val="0"/>
      </c:catAx>
      <c:valAx>
        <c:axId val="25668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0.78577905999999997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3096"/>
        <c:axId val="548126432"/>
      </c:barChart>
      <c:catAx>
        <c:axId val="54813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26432"/>
        <c:crosses val="autoZero"/>
        <c:auto val="1"/>
        <c:lblAlgn val="ctr"/>
        <c:lblOffset val="100"/>
        <c:noMultiLvlLbl val="0"/>
      </c:catAx>
      <c:valAx>
        <c:axId val="54812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1356.9264000000001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8152"/>
        <c:axId val="256687368"/>
      </c:barChart>
      <c:catAx>
        <c:axId val="25668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7368"/>
        <c:crosses val="autoZero"/>
        <c:auto val="1"/>
        <c:lblAlgn val="ctr"/>
        <c:lblOffset val="100"/>
        <c:noMultiLvlLbl val="0"/>
      </c:catAx>
      <c:valAx>
        <c:axId val="25668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7.7022443000000003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008472"/>
        <c:axId val="258004944"/>
      </c:barChart>
      <c:catAx>
        <c:axId val="25800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004944"/>
        <c:crosses val="autoZero"/>
        <c:auto val="1"/>
        <c:lblAlgn val="ctr"/>
        <c:lblOffset val="100"/>
        <c:noMultiLvlLbl val="0"/>
      </c:catAx>
      <c:valAx>
        <c:axId val="25800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00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0.81409644999999997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005728"/>
        <c:axId val="258010040"/>
      </c:barChart>
      <c:catAx>
        <c:axId val="25800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010040"/>
        <c:crosses val="autoZero"/>
        <c:auto val="1"/>
        <c:lblAlgn val="ctr"/>
        <c:lblOffset val="100"/>
        <c:noMultiLvlLbl val="0"/>
      </c:catAx>
      <c:valAx>
        <c:axId val="25801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00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46.589390000000002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6624"/>
        <c:axId val="548131920"/>
      </c:barChart>
      <c:catAx>
        <c:axId val="54813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1920"/>
        <c:crosses val="autoZero"/>
        <c:auto val="1"/>
        <c:lblAlgn val="ctr"/>
        <c:lblOffset val="100"/>
        <c:noMultiLvlLbl val="0"/>
      </c:catAx>
      <c:valAx>
        <c:axId val="54813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0.60137759999999996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1528"/>
        <c:axId val="548128000"/>
      </c:barChart>
      <c:catAx>
        <c:axId val="54813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28000"/>
        <c:crosses val="autoZero"/>
        <c:auto val="1"/>
        <c:lblAlgn val="ctr"/>
        <c:lblOffset val="100"/>
        <c:noMultiLvlLbl val="0"/>
      </c:catAx>
      <c:valAx>
        <c:axId val="54812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13.610156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32704"/>
        <c:axId val="548130744"/>
      </c:barChart>
      <c:catAx>
        <c:axId val="54813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0744"/>
        <c:crosses val="autoZero"/>
        <c:auto val="1"/>
        <c:lblAlgn val="ctr"/>
        <c:lblOffset val="100"/>
        <c:noMultiLvlLbl val="0"/>
      </c:catAx>
      <c:valAx>
        <c:axId val="54813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0.81409644999999997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27216"/>
        <c:axId val="548128392"/>
      </c:barChart>
      <c:catAx>
        <c:axId val="54812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28392"/>
        <c:crosses val="autoZero"/>
        <c:auto val="1"/>
        <c:lblAlgn val="ctr"/>
        <c:lblOffset val="100"/>
        <c:noMultiLvlLbl val="0"/>
      </c:catAx>
      <c:valAx>
        <c:axId val="54812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2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215.20955000000001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40152"/>
        <c:axId val="548138192"/>
      </c:barChart>
      <c:catAx>
        <c:axId val="5481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8192"/>
        <c:crosses val="autoZero"/>
        <c:auto val="1"/>
        <c:lblAlgn val="ctr"/>
        <c:lblOffset val="100"/>
        <c:noMultiLvlLbl val="0"/>
      </c:catAx>
      <c:valAx>
        <c:axId val="5481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1.8080835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40544"/>
        <c:axId val="548138976"/>
      </c:barChart>
      <c:catAx>
        <c:axId val="5481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8976"/>
        <c:crosses val="autoZero"/>
        <c:auto val="1"/>
        <c:lblAlgn val="ctr"/>
        <c:lblOffset val="100"/>
        <c:noMultiLvlLbl val="0"/>
      </c:catAx>
      <c:valAx>
        <c:axId val="54813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임치선, ID : H1900365)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09:33:52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1940</v>
      </c>
      <c r="C6" s="59">
        <f>'DRIs DATA 입력'!C6</f>
        <v>1557.0803000000001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36.496943999999999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12.566846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85.031000000000006</v>
      </c>
      <c r="G8" s="59">
        <f>'DRIs DATA 입력'!G8</f>
        <v>4.9359999999999999</v>
      </c>
      <c r="H8" s="59">
        <f>'DRIs DATA 입력'!H8</f>
        <v>10.032999999999999</v>
      </c>
      <c r="I8" s="46"/>
      <c r="J8" s="59" t="s">
        <v>216</v>
      </c>
      <c r="K8" s="59">
        <f>'DRIs DATA 입력'!K8</f>
        <v>0.998</v>
      </c>
      <c r="L8" s="59">
        <f>'DRIs DATA 입력'!L8</f>
        <v>8.3940000000000001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101.17742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8.8340910000000008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0.78577905999999997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46.589390000000002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54.243954000000002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0.85247092999999996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0.60137759999999996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13.610156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0.81409644999999997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215.20955000000001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1.8080835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1.305029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0.23004430000000001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213.13809000000001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786.86315999999999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1356.9264000000001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2068.9863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17.603072999999998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95.620019999999997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7.7022443000000003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5.8290150000000001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3297.4346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0.54546609999999995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2.7006543000000001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19.502652999999999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47.117794000000004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B56" sqref="AB5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 x14ac:dyDescent="0.3">
      <c r="A5" s="65"/>
      <c r="B5" s="65" t="s">
        <v>285</v>
      </c>
      <c r="C5" s="65" t="s">
        <v>286</v>
      </c>
      <c r="E5" s="65"/>
      <c r="F5" s="65" t="s">
        <v>287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286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286</v>
      </c>
    </row>
    <row r="6" spans="1:27" x14ac:dyDescent="0.3">
      <c r="A6" s="65" t="s">
        <v>281</v>
      </c>
      <c r="B6" s="65">
        <v>1940</v>
      </c>
      <c r="C6" s="65">
        <v>1557.0803000000001</v>
      </c>
      <c r="E6" s="65" t="s">
        <v>295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297</v>
      </c>
      <c r="O6" s="65">
        <v>60</v>
      </c>
      <c r="P6" s="65">
        <v>70</v>
      </c>
      <c r="Q6" s="65">
        <v>0</v>
      </c>
      <c r="R6" s="65">
        <v>0</v>
      </c>
      <c r="S6" s="65">
        <v>36.496943999999999</v>
      </c>
      <c r="U6" s="65" t="s">
        <v>298</v>
      </c>
      <c r="V6" s="65">
        <v>0</v>
      </c>
      <c r="W6" s="65">
        <v>5</v>
      </c>
      <c r="X6" s="65">
        <v>20</v>
      </c>
      <c r="Y6" s="65">
        <v>0</v>
      </c>
      <c r="Z6" s="65">
        <v>12.566846</v>
      </c>
    </row>
    <row r="7" spans="1:27" x14ac:dyDescent="0.3">
      <c r="E7" s="65" t="s">
        <v>299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85.031000000000006</v>
      </c>
      <c r="G8" s="65">
        <v>4.9359999999999999</v>
      </c>
      <c r="H8" s="65">
        <v>10.032999999999999</v>
      </c>
      <c r="J8" s="65" t="s">
        <v>301</v>
      </c>
      <c r="K8" s="65">
        <v>0.998</v>
      </c>
      <c r="L8" s="65">
        <v>8.3940000000000001</v>
      </c>
    </row>
    <row r="13" spans="1:27" x14ac:dyDescent="0.3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286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286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286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286</v>
      </c>
    </row>
    <row r="16" spans="1:27" x14ac:dyDescent="0.3">
      <c r="A16" s="65" t="s">
        <v>307</v>
      </c>
      <c r="B16" s="65">
        <v>760</v>
      </c>
      <c r="C16" s="65">
        <v>1040</v>
      </c>
      <c r="D16" s="65">
        <v>0</v>
      </c>
      <c r="E16" s="65">
        <v>3000</v>
      </c>
      <c r="F16" s="65">
        <v>101.17742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8.8340910000000008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0.78577905999999997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46.589390000000002</v>
      </c>
    </row>
    <row r="23" spans="1:62" x14ac:dyDescent="0.3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286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286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286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286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286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286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286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286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286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54.243954000000002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0.85247092999999996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0.60137759999999996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13.610156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0.81409644999999997</v>
      </c>
      <c r="AJ26" s="65" t="s">
        <v>318</v>
      </c>
      <c r="AK26" s="65">
        <v>450</v>
      </c>
      <c r="AL26" s="65">
        <v>550</v>
      </c>
      <c r="AM26" s="65">
        <v>0</v>
      </c>
      <c r="AN26" s="65">
        <v>1000</v>
      </c>
      <c r="AO26" s="65">
        <v>215.20955000000001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1.8080835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1.305029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0.23004430000000001</v>
      </c>
    </row>
    <row r="33" spans="1:68" x14ac:dyDescent="0.3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70" t="s">
        <v>177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178</v>
      </c>
      <c r="P34" s="70"/>
      <c r="Q34" s="70"/>
      <c r="R34" s="70"/>
      <c r="S34" s="70"/>
      <c r="T34" s="70"/>
      <c r="V34" s="70" t="s">
        <v>321</v>
      </c>
      <c r="W34" s="70"/>
      <c r="X34" s="70"/>
      <c r="Y34" s="70"/>
      <c r="Z34" s="70"/>
      <c r="AA34" s="70"/>
      <c r="AC34" s="70" t="s">
        <v>322</v>
      </c>
      <c r="AD34" s="70"/>
      <c r="AE34" s="70"/>
      <c r="AF34" s="70"/>
      <c r="AG34" s="70"/>
      <c r="AH34" s="70"/>
      <c r="AJ34" s="70" t="s">
        <v>323</v>
      </c>
      <c r="AK34" s="70"/>
      <c r="AL34" s="70"/>
      <c r="AM34" s="70"/>
      <c r="AN34" s="70"/>
      <c r="AO34" s="70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286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286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286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286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286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2500</v>
      </c>
      <c r="F36" s="65">
        <v>213.13809000000001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786.86315999999999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1356.9264000000001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2068.9863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17.603072999999998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95.620019999999997</v>
      </c>
    </row>
    <row r="43" spans="1:68" x14ac:dyDescent="0.3">
      <c r="A43" s="71" t="s">
        <v>324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325</v>
      </c>
      <c r="B44" s="70"/>
      <c r="C44" s="70"/>
      <c r="D44" s="70"/>
      <c r="E44" s="70"/>
      <c r="F44" s="70"/>
      <c r="H44" s="70" t="s">
        <v>326</v>
      </c>
      <c r="I44" s="70"/>
      <c r="J44" s="70"/>
      <c r="K44" s="70"/>
      <c r="L44" s="70"/>
      <c r="M44" s="70"/>
      <c r="O44" s="70" t="s">
        <v>327</v>
      </c>
      <c r="P44" s="70"/>
      <c r="Q44" s="70"/>
      <c r="R44" s="70"/>
      <c r="S44" s="70"/>
      <c r="T44" s="70"/>
      <c r="V44" s="70" t="s">
        <v>328</v>
      </c>
      <c r="W44" s="70"/>
      <c r="X44" s="70"/>
      <c r="Y44" s="70"/>
      <c r="Z44" s="70"/>
      <c r="AA44" s="70"/>
      <c r="AC44" s="70" t="s">
        <v>329</v>
      </c>
      <c r="AD44" s="70"/>
      <c r="AE44" s="70"/>
      <c r="AF44" s="70"/>
      <c r="AG44" s="70"/>
      <c r="AH44" s="70"/>
      <c r="AJ44" s="70" t="s">
        <v>330</v>
      </c>
      <c r="AK44" s="70"/>
      <c r="AL44" s="70"/>
      <c r="AM44" s="70"/>
      <c r="AN44" s="70"/>
      <c r="AO44" s="70"/>
      <c r="AQ44" s="70" t="s">
        <v>331</v>
      </c>
      <c r="AR44" s="70"/>
      <c r="AS44" s="70"/>
      <c r="AT44" s="70"/>
      <c r="AU44" s="70"/>
      <c r="AV44" s="70"/>
      <c r="AX44" s="70" t="s">
        <v>332</v>
      </c>
      <c r="AY44" s="70"/>
      <c r="AZ44" s="70"/>
      <c r="BA44" s="70"/>
      <c r="BB44" s="70"/>
      <c r="BC44" s="70"/>
      <c r="BE44" s="70" t="s">
        <v>333</v>
      </c>
      <c r="BF44" s="70"/>
      <c r="BG44" s="70"/>
      <c r="BH44" s="70"/>
      <c r="BI44" s="70"/>
      <c r="BJ44" s="70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286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286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286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286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286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286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286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286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7.7022443000000003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5.8290150000000001</v>
      </c>
      <c r="O46" s="65" t="s">
        <v>334</v>
      </c>
      <c r="P46" s="65">
        <v>970</v>
      </c>
      <c r="Q46" s="65">
        <v>800</v>
      </c>
      <c r="R46" s="65">
        <v>480</v>
      </c>
      <c r="S46" s="65">
        <v>10000</v>
      </c>
      <c r="T46" s="65">
        <v>3297.4346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0.54546609999999995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2.7006543000000001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19.502652999999999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47.117794000000004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6" sqref="H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6" customFormat="1" x14ac:dyDescent="0.3">
      <c r="A2" s="66" t="s">
        <v>337</v>
      </c>
      <c r="B2" s="66" t="s">
        <v>338</v>
      </c>
      <c r="C2" s="66" t="s">
        <v>339</v>
      </c>
      <c r="D2" s="66">
        <v>66</v>
      </c>
      <c r="E2" s="66">
        <v>1557.0803000000001</v>
      </c>
      <c r="F2" s="66">
        <v>309.31094000000002</v>
      </c>
      <c r="G2" s="66">
        <v>17.955029</v>
      </c>
      <c r="H2" s="66">
        <v>11.467504999999999</v>
      </c>
      <c r="I2" s="66">
        <v>6.4875236000000003</v>
      </c>
      <c r="J2" s="66">
        <v>36.496943999999999</v>
      </c>
      <c r="K2" s="66">
        <v>26.866261999999999</v>
      </c>
      <c r="L2" s="66">
        <v>9.6306820000000002</v>
      </c>
      <c r="M2" s="66">
        <v>12.566846</v>
      </c>
      <c r="N2" s="66">
        <v>1.7827275</v>
      </c>
      <c r="O2" s="66">
        <v>6.2157260000000001</v>
      </c>
      <c r="P2" s="66">
        <v>801.94586000000004</v>
      </c>
      <c r="Q2" s="66">
        <v>9.5609940000000009</v>
      </c>
      <c r="R2" s="66">
        <v>101.17742</v>
      </c>
      <c r="S2" s="66">
        <v>38.054454999999997</v>
      </c>
      <c r="T2" s="66">
        <v>757.47564999999997</v>
      </c>
      <c r="U2" s="66">
        <v>0.78577905999999997</v>
      </c>
      <c r="V2" s="66">
        <v>8.8340910000000008</v>
      </c>
      <c r="W2" s="66">
        <v>46.589390000000002</v>
      </c>
      <c r="X2" s="66">
        <v>54.243954000000002</v>
      </c>
      <c r="Y2" s="66">
        <v>0.85247092999999996</v>
      </c>
      <c r="Z2" s="66">
        <v>0.60137759999999996</v>
      </c>
      <c r="AA2" s="66">
        <v>13.610156</v>
      </c>
      <c r="AB2" s="66">
        <v>0.81409644999999997</v>
      </c>
      <c r="AC2" s="66">
        <v>215.20955000000001</v>
      </c>
      <c r="AD2" s="66">
        <v>1.8080835</v>
      </c>
      <c r="AE2" s="66">
        <v>1.305029</v>
      </c>
      <c r="AF2" s="66">
        <v>0.23004430000000001</v>
      </c>
      <c r="AG2" s="66">
        <v>213.13809000000001</v>
      </c>
      <c r="AH2" s="66">
        <v>175.78249</v>
      </c>
      <c r="AI2" s="66">
        <v>37.355606000000002</v>
      </c>
      <c r="AJ2" s="66">
        <v>786.86315999999999</v>
      </c>
      <c r="AK2" s="66">
        <v>1356.9264000000001</v>
      </c>
      <c r="AL2" s="66">
        <v>17.603072999999998</v>
      </c>
      <c r="AM2" s="66">
        <v>2068.9863</v>
      </c>
      <c r="AN2" s="66">
        <v>95.620019999999997</v>
      </c>
      <c r="AO2" s="66">
        <v>7.7022443000000003</v>
      </c>
      <c r="AP2" s="66">
        <v>6.7312310000000002</v>
      </c>
      <c r="AQ2" s="66">
        <v>0.97101300000000001</v>
      </c>
      <c r="AR2" s="66">
        <v>5.8290150000000001</v>
      </c>
      <c r="AS2" s="66">
        <v>3297.4346</v>
      </c>
      <c r="AT2" s="66">
        <v>0.54546609999999995</v>
      </c>
      <c r="AU2" s="66">
        <v>2.7006543000000001</v>
      </c>
      <c r="AV2" s="66">
        <v>19.502652999999999</v>
      </c>
      <c r="AW2" s="66">
        <v>47.117794000000004</v>
      </c>
      <c r="AX2" s="66">
        <v>1.6641513E-2</v>
      </c>
      <c r="AY2" s="66">
        <v>0.3751042</v>
      </c>
      <c r="AZ2" s="66">
        <v>120.804535</v>
      </c>
      <c r="BA2" s="66">
        <v>12.917475</v>
      </c>
      <c r="BB2" s="66">
        <v>3.5679265999999998</v>
      </c>
      <c r="BC2" s="66">
        <v>4.2221140000000004</v>
      </c>
      <c r="BD2" s="66">
        <v>5.1195560000000002</v>
      </c>
      <c r="BE2" s="66">
        <v>0.27069145</v>
      </c>
      <c r="BF2" s="66">
        <v>1.9924974</v>
      </c>
      <c r="BG2" s="66">
        <v>4.5795576000000001E-4</v>
      </c>
      <c r="BH2" s="66">
        <v>6.1059033000000003E-4</v>
      </c>
      <c r="BI2" s="66">
        <v>1.3910960000000001E-3</v>
      </c>
      <c r="BJ2" s="66">
        <v>1.9847219999999999E-2</v>
      </c>
      <c r="BK2" s="66">
        <v>3.5227366999999997E-5</v>
      </c>
      <c r="BL2" s="66">
        <v>7.845953E-2</v>
      </c>
      <c r="BM2" s="66">
        <v>0.46618100000000001</v>
      </c>
      <c r="BN2" s="66">
        <v>0.23567799</v>
      </c>
      <c r="BO2" s="66">
        <v>13.234794000000001</v>
      </c>
      <c r="BP2" s="66">
        <v>1.3740334999999999</v>
      </c>
      <c r="BQ2" s="66">
        <v>4.3592295999999999</v>
      </c>
      <c r="BR2" s="66">
        <v>17.37471</v>
      </c>
      <c r="BS2" s="66">
        <v>14.051057</v>
      </c>
      <c r="BT2" s="66">
        <v>1.5231444000000001</v>
      </c>
      <c r="BU2" s="66">
        <v>2.1238420000000001E-2</v>
      </c>
      <c r="BV2" s="66">
        <v>4.4310000000000001E-5</v>
      </c>
      <c r="BW2" s="66">
        <v>0.11246527000000001</v>
      </c>
      <c r="BX2" s="66">
        <v>0.21593920999999999</v>
      </c>
      <c r="BY2" s="66">
        <v>4.9493580000000002E-2</v>
      </c>
      <c r="BZ2" s="66">
        <v>2.9817066000000002E-4</v>
      </c>
      <c r="CA2" s="66">
        <v>0.36502907000000001</v>
      </c>
      <c r="CB2" s="66">
        <v>7.1442623000000004E-6</v>
      </c>
      <c r="CC2" s="66">
        <v>5.7563595000000002E-2</v>
      </c>
      <c r="CD2" s="66">
        <v>5.1294245000000002E-2</v>
      </c>
      <c r="CE2" s="66">
        <v>3.2977197E-2</v>
      </c>
      <c r="CF2" s="66">
        <v>2.7422522999999998E-3</v>
      </c>
      <c r="CG2" s="66">
        <v>9.9000000000000005E-7</v>
      </c>
      <c r="CH2" s="66">
        <v>3.0475686999999999E-3</v>
      </c>
      <c r="CI2" s="66">
        <v>7.7246405000000002E-8</v>
      </c>
      <c r="CJ2" s="66">
        <v>0.19988512999999999</v>
      </c>
      <c r="CK2" s="66">
        <v>9.5749700000000004E-3</v>
      </c>
      <c r="CL2" s="66">
        <v>0.29865426</v>
      </c>
      <c r="CM2" s="66">
        <v>0.46307606000000001</v>
      </c>
      <c r="CN2" s="66">
        <v>1146.1094000000001</v>
      </c>
      <c r="CO2" s="66">
        <v>1994.2633000000001</v>
      </c>
      <c r="CP2" s="66">
        <v>691.12634000000003</v>
      </c>
      <c r="CQ2" s="66">
        <v>352.01794000000001</v>
      </c>
      <c r="CR2" s="66">
        <v>214.18652</v>
      </c>
      <c r="CS2" s="66">
        <v>300.41735999999997</v>
      </c>
      <c r="CT2" s="66">
        <v>1144.8290999999999</v>
      </c>
      <c r="CU2" s="66">
        <v>543.98929999999996</v>
      </c>
      <c r="CV2" s="66">
        <v>995.24255000000005</v>
      </c>
      <c r="CW2" s="66">
        <v>531.7337</v>
      </c>
      <c r="CX2" s="66">
        <v>191.30774</v>
      </c>
      <c r="CY2" s="66">
        <v>1638.1549</v>
      </c>
      <c r="CZ2" s="66">
        <v>558.54409999999996</v>
      </c>
      <c r="DA2" s="66">
        <v>1547.8906999999999</v>
      </c>
      <c r="DB2" s="66">
        <v>1742.2882999999999</v>
      </c>
      <c r="DC2" s="66">
        <v>1972.6196</v>
      </c>
      <c r="DD2" s="66">
        <v>3325.4167000000002</v>
      </c>
      <c r="DE2" s="66">
        <v>534.77949999999998</v>
      </c>
      <c r="DF2" s="66">
        <v>2246.2559999999999</v>
      </c>
      <c r="DG2" s="66">
        <v>723.34849999999994</v>
      </c>
      <c r="DH2" s="66">
        <v>9.6936870000000006</v>
      </c>
      <c r="DI2" s="6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12.917475</v>
      </c>
      <c r="B6">
        <f>BB2</f>
        <v>3.5679265999999998</v>
      </c>
      <c r="C6">
        <f>BC2</f>
        <v>4.2221140000000004</v>
      </c>
      <c r="D6">
        <f>BD2</f>
        <v>5.1195560000000002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0" sqref="K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19801</v>
      </c>
      <c r="C2" s="56">
        <f ca="1">YEAR(TODAY())-YEAR(B2)+IF(TODAY()&gt;=DATE(YEAR(TODAY()),MONTH(B2),DAY(B2)),0,-1)</f>
        <v>66</v>
      </c>
      <c r="E2" s="52">
        <v>148</v>
      </c>
      <c r="F2" s="53" t="s">
        <v>39</v>
      </c>
      <c r="G2" s="52">
        <v>59.9</v>
      </c>
      <c r="H2" s="51" t="s">
        <v>41</v>
      </c>
      <c r="I2" s="73">
        <f>ROUND(G3/E3^2,1)</f>
        <v>27.3</v>
      </c>
    </row>
    <row r="3" spans="1:9" x14ac:dyDescent="0.3">
      <c r="E3" s="51">
        <f>E2/100</f>
        <v>1.48</v>
      </c>
      <c r="F3" s="51" t="s">
        <v>40</v>
      </c>
      <c r="G3" s="51">
        <f>G2</f>
        <v>59.9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임치선, ID : H1900365)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09:33:52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44069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66</v>
      </c>
      <c r="G12" s="138"/>
      <c r="H12" s="138"/>
      <c r="I12" s="138"/>
      <c r="K12" s="129">
        <f>'개인정보 및 신체계측 입력'!E2</f>
        <v>148</v>
      </c>
      <c r="L12" s="130"/>
      <c r="M12" s="123">
        <f>'개인정보 및 신체계측 입력'!G2</f>
        <v>59.9</v>
      </c>
      <c r="N12" s="124"/>
      <c r="O12" s="119" t="s">
        <v>271</v>
      </c>
      <c r="P12" s="113"/>
      <c r="Q12" s="116">
        <f>'개인정보 및 신체계측 입력'!I2</f>
        <v>27.3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임치선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85.031000000000006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4.9359999999999999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10.032999999999999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8.4</v>
      </c>
      <c r="L72" s="36" t="s">
        <v>53</v>
      </c>
      <c r="M72" s="36">
        <f>ROUND('DRIs DATA'!K8,1)</f>
        <v>1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171</v>
      </c>
      <c r="C94" s="88"/>
      <c r="D94" s="88"/>
      <c r="E94" s="88"/>
      <c r="F94" s="91">
        <f>ROUND('DRIs DATA'!F16/'DRIs DATA'!C16*100,2)</f>
        <v>13.49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73.62</v>
      </c>
      <c r="R94" s="88" t="s">
        <v>167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171</v>
      </c>
      <c r="C121" s="16"/>
      <c r="D121" s="16"/>
      <c r="E121" s="15"/>
      <c r="F121" s="91">
        <f>ROUND('DRIs DATA'!F26/'DRIs DATA'!C26*100,2)</f>
        <v>54.24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54.27</v>
      </c>
      <c r="R121" s="88" t="s">
        <v>166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171</v>
      </c>
      <c r="C172" s="20"/>
      <c r="D172" s="20"/>
      <c r="E172" s="6"/>
      <c r="F172" s="91">
        <f>ROUND('DRIs DATA'!F36/'DRIs DATA'!C36*100,2)</f>
        <v>26.64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90.46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1">
        <f>ROUND('DRIs DATA'!F46/'DRIs DATA'!C46*100,2)</f>
        <v>77.02</v>
      </c>
      <c r="G197" s="9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2020-11-24T02:30:55Z</dcterms:modified>
</cp:coreProperties>
</file>