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28800" windowHeight="12390" tabRatio="873" activeTab="2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<sst xmlns="http://schemas.openxmlformats.org/spreadsheetml/2006/main" count="692" uniqueCount="283">
  <si>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</si>
  <si>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</si>
  <si>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</si>
  <si>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</si>
  <si>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</si>
  <si>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</si>
  <si>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</si>
  <si>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</si>
  <si>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</si>
  <si>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</si>
  <si>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</si>
  <si>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</si>
  <si>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</si>
  <si>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</si>
  <si>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</si>
  <si>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</si>
  <si>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</si>
  <si>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</si>
  <si>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</si>
  <si>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</si>
  <si>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</si>
  <si>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</si>
  <si>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</si>
  <si>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</si>
  <si>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</si>
  <si>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</si>
  <si>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</si>
  <si>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</si>
  <si>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</si>
  <si>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</si>
  <si>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</si>
  <si>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</si>
  <si>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</si>
  <si>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</si>
  <si>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</si>
  <si>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</si>
  <si>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</si>
  <si>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</si>
  <si>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</si>
  <si>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</si>
  <si>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</si>
  <si>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</si>
  <si>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</si>
  <si>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</si>
  <si>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</si>
  <si>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</si>
  <si>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</si>
  <si>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</si>
  <si>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</si>
  <si>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</si>
  <si>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</si>
  <si>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</si>
  <si>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</si>
  <si>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</si>
  <si>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</si>
  <si>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</si>
  <si>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</si>
  <si>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</si>
  <si>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</si>
  <si>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</si>
  <si>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</si>
  <si>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</si>
  <si>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</si>
  <si>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</si>
  <si>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</si>
  <si>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</si>
  <si>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</si>
  <si>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</si>
  <si>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</si>
  <si>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</si>
  <si>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</si>
  <si>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</si>
  <si>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</si>
  <si>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</si>
  <si>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</si>
  <si>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</si>
  <si>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</si>
  <si>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</si>
  <si>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</si>
  <si>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</si>
  <si>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</si>
  <si>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</si>
  <si>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</si>
  <si>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</si>
  <si>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</si>
  <si>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</si>
  <si>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</si>
  <si>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</si>
  <si>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</si>
  <si>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</si>
  <si>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</si>
  <si>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</si>
  <si>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</si>
  <si>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</si>
  <si>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</si>
  <si>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</si>
  <si>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</si>
  <si>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</si>
  <si>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</si>
  <si>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</si>
  <si>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</si>
  <si>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</si>
  <si>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</si>
  <si>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</si>
  <si>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</si>
  <si>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</si>
  <si>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</si>
  <si>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</si>
  <si>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</si>
  <si>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</si>
  <si>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</si>
  <si>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</si>
  <si>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</si>
  <si>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</si>
  <si>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</si>
  <si>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</si>
  <si>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</si>
  <si>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</si>
  <si>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</si>
  <si>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</si>
  <si>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</si>
  <si>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</si>
  <si>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</si>
  <si>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</si>
  <si>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</si>
  <si>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</si>
  <si>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</si>
  <si>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</si>
  <si>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</si>
  <si>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</si>
  <si>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</si>
  <si>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</si>
  <si>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</si>
  <si>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</si>
  <si>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</si>
  <si>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</si>
  <si>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</si>
  <si>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</si>
  <si>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</si>
  <si>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</si>
  <si>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</si>
  <si>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</si>
  <si>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</si>
  <si>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</si>
  <si>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</si>
  <si>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</si>
  <si>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</si>
  <si>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</si>
  <si>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</si>
  <si>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</si>
  <si>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</si>
  <si>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</si>
  <si>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</si>
  <si>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</si>
  <si>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</si>
  <si>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</si>
  <si>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</si>
  <si>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</si>
  <si>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</si>
  <si>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</si>
  <si>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</si>
  <si>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</si>
  <si>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</si>
  <si>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</si>
  <si>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</si>
  <si>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</si>
  <si>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</si>
  <si>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</si>
  <si>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</si>
  <si>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</si>
  <si>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</si>
  <si>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</si>
  <si>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</si>
  <si>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</si>
  <si>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</si>
  <si>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</si>
  <si>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</si>
  <si>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</si>
  <si>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</si>
  <si>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</si>
  <si>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</si>
  <si>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</si>
  <si>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</si>
  <si>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</si>
  <si>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</si>
  <si>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</si>
  <si>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</si>
  <si>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</si>
  <si>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</si>
  <si>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</si>
  <si>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</si>
  <si>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</si>
  <si>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</si>
  <si>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</si>
  <si>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</si>
  <si>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</si>
  <si>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</si>
  <si>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</si>
  <si>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</si>
  <si>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</si>
  <si>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</si>
  <si>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</si>
  <si>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</si>
  <si>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</si>
  <si>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</si>
  <si>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</si>
  <si>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</si>
  <si>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</si>
  <si>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</si>
  <si>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</si>
  <si>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</si>
  <si>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</si>
  <si>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</si>
  <si>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</si>
  <si>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</si>
  <si>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</si>
  <si>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</si>
  <si>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</si>
  <si>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</si>
  <si>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</si>
  <si>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</si>
  <si>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</si>
  <si>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</si>
  <si>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</si>
  <si>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</si>
  <si>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</si>
  <si>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</si>
  <si>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</si>
  <si>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</si>
  <si>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</si>
  <si>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</si>
  <si>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</si>
  <si>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</si>
  <si>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</si>
  <si>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</si>
  <si>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</si>
  <si>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</si>
  <si>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</si>
  <si>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</si>
  <si>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</si>
  <si>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</si>
  <si>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</si>
  <si>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</si>
  <si>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</si>
  <si>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</si>
  <si>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</si>
  <si>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</si>
  <si>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</si>
  <si>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</si>
  <si>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</si>
  <si>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</si>
  <si>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</si>
  <si>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</si>
  <si>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</si>
  <si>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</si>
  <si>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</si>
  <si>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</si>
  <si>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</si>
  <si>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</si>
  <si>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</si>
  <si>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</si>
  <si>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</si>
  <si>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</si>
  <si>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</si>
  <si>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</si>
  <si>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</si>
  <si>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</si>
  <si>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</si>
  <si>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</si>
  <si>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</si>
  <si>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</si>
  <si>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</si>
  <si>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</si>
  <si>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</si>
  <si>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</si>
  <si>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</si>
  <si>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</si>
  <si>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</si>
  <si>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</si>
  <si>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이상용, ID : H1900370)</t>
  </si>
  <si>
    <t>2020년 11월 24일 11:07:03</t>
  </si>
  <si>
    <t>H1900370</t>
  </si>
  <si>
    <t>이상용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</si>
</sst>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163.9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86584"/>
        <c:axId val="256683448"/>
      </c:barChart>
      <c:catAx>
        <c:axId val="25668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83448"/>
        <c:crosses val="autoZero"/>
        <c:auto val="1"/>
        <c:lblAlgn val="ctr"/>
        <c:lblOffset val="100"/>
        <c:noMultiLvlLbl val="0"/>
      </c:catAx>
      <c:valAx>
        <c:axId val="25668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8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205816"/>
        <c:axId val="477206208"/>
      </c:barChart>
      <c:catAx>
        <c:axId val="47720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206208"/>
        <c:crosses val="autoZero"/>
        <c:auto val="1"/>
        <c:lblAlgn val="ctr"/>
        <c:lblOffset val="100"/>
        <c:noMultiLvlLbl val="0"/>
      </c:catAx>
      <c:valAx>
        <c:axId val="477206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20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97192"/>
        <c:axId val="477194840"/>
      </c:barChart>
      <c:catAx>
        <c:axId val="477197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94840"/>
        <c:crosses val="autoZero"/>
        <c:auto val="1"/>
        <c:lblAlgn val="ctr"/>
        <c:lblOffset val="100"/>
        <c:noMultiLvlLbl val="0"/>
      </c:catAx>
      <c:valAx>
        <c:axId val="477194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9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2584.8000000000002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94448"/>
        <c:axId val="477199936"/>
      </c:barChart>
      <c:catAx>
        <c:axId val="47719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99936"/>
        <c:crosses val="autoZero"/>
        <c:auto val="1"/>
        <c:lblAlgn val="ctr"/>
        <c:lblOffset val="100"/>
        <c:noMultiLvlLbl val="0"/>
      </c:catAx>
      <c:valAx>
        <c:axId val="477199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9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6350.7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205032"/>
        <c:axId val="477201504"/>
      </c:barChart>
      <c:catAx>
        <c:axId val="47720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201504"/>
        <c:crosses val="autoZero"/>
        <c:auto val="1"/>
        <c:lblAlgn val="ctr"/>
        <c:lblOffset val="100"/>
        <c:noMultiLvlLbl val="0"/>
      </c:catAx>
      <c:valAx>
        <c:axId val="4772015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20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249.2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203072"/>
        <c:axId val="477196016"/>
      </c:barChart>
      <c:catAx>
        <c:axId val="47720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96016"/>
        <c:crosses val="autoZero"/>
        <c:auto val="1"/>
        <c:lblAlgn val="ctr"/>
        <c:lblOffset val="100"/>
        <c:noMultiLvlLbl val="0"/>
      </c:catAx>
      <c:valAx>
        <c:axId val="477196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20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275.89999999999998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96408"/>
        <c:axId val="477195232"/>
      </c:barChart>
      <c:catAx>
        <c:axId val="477196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95232"/>
        <c:crosses val="autoZero"/>
        <c:auto val="1"/>
        <c:lblAlgn val="ctr"/>
        <c:lblOffset val="100"/>
        <c:noMultiLvlLbl val="0"/>
      </c:catAx>
      <c:valAx>
        <c:axId val="477195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96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94056"/>
        <c:axId val="477206992"/>
      </c:barChart>
      <c:catAx>
        <c:axId val="477194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206992"/>
        <c:crosses val="autoZero"/>
        <c:auto val="1"/>
        <c:lblAlgn val="ctr"/>
        <c:lblOffset val="100"/>
        <c:noMultiLvlLbl val="0"/>
      </c:catAx>
      <c:valAx>
        <c:axId val="477206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94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1559.1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208560"/>
        <c:axId val="477209736"/>
      </c:barChart>
      <c:catAx>
        <c:axId val="47720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209736"/>
        <c:crosses val="autoZero"/>
        <c:auto val="1"/>
        <c:lblAlgn val="ctr"/>
        <c:lblOffset val="100"/>
        <c:noMultiLvlLbl val="0"/>
      </c:catAx>
      <c:valAx>
        <c:axId val="477209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20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208952"/>
        <c:axId val="477206600"/>
      </c:barChart>
      <c:catAx>
        <c:axId val="4772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206600"/>
        <c:crosses val="autoZero"/>
        <c:auto val="1"/>
        <c:lblAlgn val="ctr"/>
        <c:lblOffset val="100"/>
        <c:noMultiLvlLbl val="0"/>
      </c:catAx>
      <c:valAx>
        <c:axId val="477206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20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208168"/>
        <c:axId val="12132688"/>
      </c:barChart>
      <c:catAx>
        <c:axId val="4772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688"/>
        <c:crosses val="autoZero"/>
        <c:auto val="1"/>
        <c:lblAlgn val="ctr"/>
        <c:lblOffset val="100"/>
        <c:noMultiLvlLbl val="0"/>
      </c:catAx>
      <c:valAx>
        <c:axId val="12132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20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85016"/>
        <c:axId val="256685408"/>
      </c:barChart>
      <c:catAx>
        <c:axId val="25668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85408"/>
        <c:crosses val="autoZero"/>
        <c:auto val="1"/>
        <c:lblAlgn val="ctr"/>
        <c:lblOffset val="100"/>
        <c:noMultiLvlLbl val="0"/>
      </c:catAx>
      <c:valAx>
        <c:axId val="256685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8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940.5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40136"/>
        <c:axId val="12140920"/>
      </c:barChart>
      <c:catAx>
        <c:axId val="12140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40920"/>
        <c:crosses val="autoZero"/>
        <c:auto val="1"/>
        <c:lblAlgn val="ctr"/>
        <c:lblOffset val="100"/>
        <c:noMultiLvlLbl val="0"/>
      </c:catAx>
      <c:valAx>
        <c:axId val="1214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4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200.1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32296"/>
        <c:axId val="12142488"/>
      </c:barChart>
      <c:catAx>
        <c:axId val="1213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42488"/>
        <c:crosses val="autoZero"/>
        <c:auto val="1"/>
        <c:lblAlgn val="ctr"/>
        <c:lblOffset val="100"/>
        <c:noMultiLvlLbl val="0"/>
      </c:catAx>
      <c:valAx>
        <c:axId val="12142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3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7.7</c:v>
                </c:pt>
                <c:pt idx="1">
                  <c:v>17.3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2137000"/>
        <c:axId val="12141704"/>
      </c:barChart>
      <c:catAx>
        <c:axId val="1213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41704"/>
        <c:crosses val="autoZero"/>
        <c:auto val="1"/>
        <c:lblAlgn val="ctr"/>
        <c:lblOffset val="100"/>
        <c:noMultiLvlLbl val="0"/>
      </c:catAx>
      <c:valAx>
        <c:axId val="1214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3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33.320683000000002</c:v>
                </c:pt>
                <c:pt idx="1">
                  <c:v>41.819491999999997</c:v>
                </c:pt>
                <c:pt idx="2">
                  <c:v>36.014004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44448"/>
        <c:axId val="12142880"/>
      </c:barChart>
      <c:catAx>
        <c:axId val="121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42880"/>
        <c:crosses val="autoZero"/>
        <c:auto val="1"/>
        <c:lblAlgn val="ctr"/>
        <c:lblOffset val="100"/>
        <c:noMultiLvlLbl val="0"/>
      </c:catAx>
      <c:valAx>
        <c:axId val="12142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42096"/>
        <c:axId val="12137392"/>
      </c:barChart>
      <c:catAx>
        <c:axId val="121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7392"/>
        <c:crosses val="autoZero"/>
        <c:auto val="1"/>
        <c:lblAlgn val="ctr"/>
        <c:lblOffset val="100"/>
        <c:noMultiLvlLbl val="0"/>
      </c:catAx>
      <c:valAx>
        <c:axId val="121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4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64.900000000000006</c:v>
                </c:pt>
                <c:pt idx="1">
                  <c:v>13.2</c:v>
                </c:pt>
                <c:pt idx="2">
                  <c:v>21.9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2139744"/>
        <c:axId val="12137784"/>
      </c:barChart>
      <c:catAx>
        <c:axId val="1213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7784"/>
        <c:crosses val="autoZero"/>
        <c:auto val="1"/>
        <c:lblAlgn val="ctr"/>
        <c:lblOffset val="100"/>
        <c:noMultiLvlLbl val="0"/>
      </c:catAx>
      <c:valAx>
        <c:axId val="12137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3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3638.7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43664"/>
        <c:axId val="12140528"/>
      </c:barChart>
      <c:catAx>
        <c:axId val="121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40528"/>
        <c:crosses val="autoZero"/>
        <c:auto val="1"/>
        <c:lblAlgn val="ctr"/>
        <c:lblOffset val="100"/>
        <c:noMultiLvlLbl val="0"/>
      </c:catAx>
      <c:valAx>
        <c:axId val="12140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4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38960"/>
        <c:axId val="12133472"/>
      </c:barChart>
      <c:catAx>
        <c:axId val="121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3472"/>
        <c:crosses val="autoZero"/>
        <c:auto val="1"/>
        <c:lblAlgn val="ctr"/>
        <c:lblOffset val="100"/>
        <c:noMultiLvlLbl val="0"/>
      </c:catAx>
      <c:valAx>
        <c:axId val="12133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3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1208.5999999999999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44056"/>
        <c:axId val="12133864"/>
      </c:barChart>
      <c:catAx>
        <c:axId val="12144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3864"/>
        <c:crosses val="autoZero"/>
        <c:auto val="1"/>
        <c:lblAlgn val="ctr"/>
        <c:lblOffset val="100"/>
        <c:noMultiLvlLbl val="0"/>
      </c:catAx>
      <c:valAx>
        <c:axId val="12133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44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88936"/>
        <c:axId val="256685800"/>
      </c:barChart>
      <c:catAx>
        <c:axId val="25668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685800"/>
        <c:crosses val="autoZero"/>
        <c:auto val="1"/>
        <c:lblAlgn val="ctr"/>
        <c:lblOffset val="100"/>
        <c:noMultiLvlLbl val="0"/>
      </c:catAx>
      <c:valAx>
        <c:axId val="25668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8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11560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34648"/>
        <c:axId val="12135432"/>
      </c:barChart>
      <c:catAx>
        <c:axId val="1213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5432"/>
        <c:crosses val="autoZero"/>
        <c:auto val="1"/>
        <c:lblAlgn val="ctr"/>
        <c:lblOffset val="100"/>
        <c:noMultiLvlLbl val="0"/>
      </c:catAx>
      <c:valAx>
        <c:axId val="1213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3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47584"/>
        <c:axId val="12147976"/>
      </c:barChart>
      <c:catAx>
        <c:axId val="1214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47976"/>
        <c:crosses val="autoZero"/>
        <c:auto val="1"/>
        <c:lblAlgn val="ctr"/>
        <c:lblOffset val="100"/>
        <c:noMultiLvlLbl val="0"/>
      </c:catAx>
      <c:valAx>
        <c:axId val="12147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4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45232"/>
        <c:axId val="12147192"/>
      </c:barChart>
      <c:catAx>
        <c:axId val="1214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47192"/>
        <c:crosses val="autoZero"/>
        <c:auto val="1"/>
        <c:lblAlgn val="ctr"/>
        <c:lblOffset val="100"/>
        <c:noMultiLvlLbl val="0"/>
      </c:catAx>
      <c:valAx>
        <c:axId val="12147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4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653.5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682664"/>
        <c:axId val="548135448"/>
      </c:barChart>
      <c:catAx>
        <c:axId val="25668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35448"/>
        <c:crosses val="autoZero"/>
        <c:auto val="1"/>
        <c:lblAlgn val="ctr"/>
        <c:lblOffset val="100"/>
        <c:noMultiLvlLbl val="0"/>
      </c:catAx>
      <c:valAx>
        <c:axId val="54813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68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25648"/>
        <c:axId val="548126040"/>
      </c:barChart>
      <c:catAx>
        <c:axId val="54812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26040"/>
        <c:crosses val="autoZero"/>
        <c:auto val="1"/>
        <c:lblAlgn val="ctr"/>
        <c:lblOffset val="100"/>
        <c:noMultiLvlLbl val="0"/>
      </c:catAx>
      <c:valAx>
        <c:axId val="548126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2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33.299999999999997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98760"/>
        <c:axId val="477199544"/>
      </c:barChart>
      <c:catAx>
        <c:axId val="477198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99544"/>
        <c:crosses val="autoZero"/>
        <c:auto val="1"/>
        <c:lblAlgn val="ctr"/>
        <c:lblOffset val="100"/>
        <c:noMultiLvlLbl val="0"/>
      </c:catAx>
      <c:valAx>
        <c:axId val="47719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98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99152"/>
        <c:axId val="477200720"/>
      </c:barChart>
      <c:catAx>
        <c:axId val="47719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200720"/>
        <c:crosses val="autoZero"/>
        <c:auto val="1"/>
        <c:lblAlgn val="ctr"/>
        <c:lblOffset val="100"/>
        <c:noMultiLvlLbl val="0"/>
      </c:catAx>
      <c:valAx>
        <c:axId val="47720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9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1107.8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204640"/>
        <c:axId val="477201896"/>
      </c:barChart>
      <c:catAx>
        <c:axId val="47720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201896"/>
        <c:crosses val="autoZero"/>
        <c:auto val="1"/>
        <c:lblAlgn val="ctr"/>
        <c:lblOffset val="100"/>
        <c:noMultiLvlLbl val="0"/>
      </c:catAx>
      <c:valAx>
        <c:axId val="477201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2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196800"/>
        <c:axId val="477197584"/>
      </c:barChart>
      <c:catAx>
        <c:axId val="477196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197584"/>
        <c:crosses val="autoZero"/>
        <c:auto val="1"/>
        <c:lblAlgn val="ctr"/>
        <c:lblOffset val="100"/>
        <c:noMultiLvlLbl val="0"/>
      </c:catAx>
      <c:valAx>
        <c:axId val="477197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19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이상용, ID : H1900370)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11:07:03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3638.7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163.9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49.8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64.900000000000006</v>
      </c>
      <c r="G8" s="59">
        <f>'DRIs DATA 입력'!G8</f>
        <v>13.2</v>
      </c>
      <c r="H8" s="59">
        <f>'DRIs DATA 입력'!H8</f>
        <v>21.9</v>
      </c>
      <c r="I8" s="46"/>
      <c r="J8" s="59" t="s">
        <v>216</v>
      </c>
      <c r="K8" s="59">
        <f>'DRIs DATA 입력'!K8</f>
        <v>7.7</v>
      </c>
      <c r="L8" s="59">
        <f>'DRIs DATA 입력'!L8</f>
        <v>17.3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1260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45.3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11.9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653.5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233.8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33.299999999999997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6.8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1107.8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30.1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1208.5999999999999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2584.8000000000002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11560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6350.7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249.2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275.89999999999998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25.4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1559.1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940.5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200.1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0" sqref="M50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279</v>
      </c>
      <c r="G1" s="62" t="s">
        <v>277</v>
      </c>
      <c r="H1" s="61" t="s">
        <v>280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2200</v>
      </c>
      <c r="C6" s="68">
        <v>3638.7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163.9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49.8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64.900000000000006</v>
      </c>
      <c r="G8" s="68">
        <v>13.2</v>
      </c>
      <c r="H8" s="68">
        <v>21.9</v>
      </c>
      <c r="J8" s="68" t="s">
        <v>216</v>
      </c>
      <c r="K8" s="68">
        <v>7.7</v>
      </c>
      <c r="L8" s="68">
        <v>17.3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530</v>
      </c>
      <c r="C16" s="68">
        <v>750</v>
      </c>
      <c r="D16" s="68">
        <v>0</v>
      </c>
      <c r="E16" s="68">
        <v>3000</v>
      </c>
      <c r="F16" s="68">
        <v>1260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45.3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11.9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653.5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233.8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3.7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3.2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33.299999999999997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6.8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1107.8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30.1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5.2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3.4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600</v>
      </c>
      <c r="C36" s="68">
        <v>750</v>
      </c>
      <c r="D36" s="68">
        <v>0</v>
      </c>
      <c r="E36" s="68">
        <v>2000</v>
      </c>
      <c r="F36" s="68">
        <v>1208.5999999999999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2584.8000000000002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11560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6350.7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249.2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275.89999999999998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7</v>
      </c>
      <c r="C46" s="68">
        <v>10</v>
      </c>
      <c r="D46" s="68">
        <v>0</v>
      </c>
      <c r="E46" s="68">
        <v>45</v>
      </c>
      <c r="F46" s="68">
        <v>35</v>
      </c>
      <c r="H46" s="68" t="s">
        <v>24</v>
      </c>
      <c r="I46" s="68">
        <v>8</v>
      </c>
      <c r="J46" s="68">
        <v>9</v>
      </c>
      <c r="K46" s="68">
        <v>0</v>
      </c>
      <c r="L46" s="68">
        <v>35</v>
      </c>
      <c r="M46" s="68">
        <v>25.4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1559.1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0.1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5.9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940.5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200.1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tabSelected="1" workbookViewId="0">
      <selection activeCell="C11" sqref="C1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278</v>
      </c>
      <c r="D2" s="61">
        <v>64</v>
      </c>
      <c r="E2" s="61">
        <v>3638.6813999999999</v>
      </c>
      <c r="F2" s="61">
        <v>484.8356</v>
      </c>
      <c r="G2" s="61">
        <v>98.589879999999994</v>
      </c>
      <c r="H2" s="61">
        <v>50.077489999999997</v>
      </c>
      <c r="I2" s="61">
        <v>48.512390000000003</v>
      </c>
      <c r="J2" s="61">
        <v>163.85178999999999</v>
      </c>
      <c r="K2" s="61">
        <v>65.743849999999995</v>
      </c>
      <c r="L2" s="61">
        <v>98.107939999999999</v>
      </c>
      <c r="M2" s="61">
        <v>49.836100000000002</v>
      </c>
      <c r="N2" s="61">
        <v>6.1037325999999998</v>
      </c>
      <c r="O2" s="61">
        <v>27.109278</v>
      </c>
      <c r="P2" s="61">
        <v>1811.1528000000001</v>
      </c>
      <c r="Q2" s="61">
        <v>52.740859999999998</v>
      </c>
      <c r="R2" s="61">
        <v>1260.0042000000001</v>
      </c>
      <c r="S2" s="61">
        <v>247.74100999999999</v>
      </c>
      <c r="T2" s="61">
        <v>12147.157999999999</v>
      </c>
      <c r="U2" s="61">
        <v>11.935978</v>
      </c>
      <c r="V2" s="61">
        <v>45.313026000000001</v>
      </c>
      <c r="W2" s="61">
        <v>653.45699999999999</v>
      </c>
      <c r="X2" s="61">
        <v>233.81012999999999</v>
      </c>
      <c r="Y2" s="61">
        <v>3.6976680000000002</v>
      </c>
      <c r="Z2" s="61">
        <v>3.2227209000000001</v>
      </c>
      <c r="AA2" s="61">
        <v>33.281289999999998</v>
      </c>
      <c r="AB2" s="61">
        <v>6.7617893000000002</v>
      </c>
      <c r="AC2" s="61">
        <v>1107.8258000000001</v>
      </c>
      <c r="AD2" s="61">
        <v>30.127690999999999</v>
      </c>
      <c r="AE2" s="61">
        <v>5.1840590000000004</v>
      </c>
      <c r="AF2" s="61">
        <v>3.415454</v>
      </c>
      <c r="AG2" s="61">
        <v>1208.56</v>
      </c>
      <c r="AH2" s="61">
        <v>630.56759999999997</v>
      </c>
      <c r="AI2" s="61">
        <v>577.99239999999998</v>
      </c>
      <c r="AJ2" s="61">
        <v>2584.7505000000001</v>
      </c>
      <c r="AK2" s="61">
        <v>11560.028</v>
      </c>
      <c r="AL2" s="61">
        <v>249.21012999999999</v>
      </c>
      <c r="AM2" s="61">
        <v>6350.7275</v>
      </c>
      <c r="AN2" s="61">
        <v>275.89031999999997</v>
      </c>
      <c r="AO2" s="61">
        <v>35.040897000000001</v>
      </c>
      <c r="AP2" s="61">
        <v>21.602074000000002</v>
      </c>
      <c r="AQ2" s="61">
        <v>13.438824</v>
      </c>
      <c r="AR2" s="61">
        <v>25.429310000000001</v>
      </c>
      <c r="AS2" s="61">
        <v>1559.1484</v>
      </c>
      <c r="AT2" s="61">
        <v>8.1053529999999999E-2</v>
      </c>
      <c r="AU2" s="61">
        <v>5.9393244000000003</v>
      </c>
      <c r="AV2" s="61">
        <v>940.45630000000006</v>
      </c>
      <c r="AW2" s="61">
        <v>200.09156999999999</v>
      </c>
      <c r="AX2" s="61">
        <v>0.43035050000000002</v>
      </c>
      <c r="AY2" s="61">
        <v>3.435991</v>
      </c>
      <c r="AZ2" s="61">
        <v>789.10753999999997</v>
      </c>
      <c r="BA2" s="61">
        <v>111.17865</v>
      </c>
      <c r="BB2" s="61">
        <v>33.320683000000002</v>
      </c>
      <c r="BC2" s="61">
        <v>41.819491999999997</v>
      </c>
      <c r="BD2" s="61">
        <v>36.014004</v>
      </c>
      <c r="BE2" s="61">
        <v>2.3306567999999999</v>
      </c>
      <c r="BF2" s="61">
        <v>10.199025000000001</v>
      </c>
      <c r="BG2" s="61">
        <v>2.7754896000000001E-3</v>
      </c>
      <c r="BH2" s="61">
        <v>2.8972353999999999E-2</v>
      </c>
      <c r="BI2" s="61">
        <v>2.3494701999999999E-2</v>
      </c>
      <c r="BJ2" s="61">
        <v>0.124863565</v>
      </c>
      <c r="BK2" s="61">
        <v>2.1349920000000001E-4</v>
      </c>
      <c r="BL2" s="61">
        <v>0.42817768</v>
      </c>
      <c r="BM2" s="61">
        <v>7.0414323999999997</v>
      </c>
      <c r="BN2" s="61">
        <v>1.1886162</v>
      </c>
      <c r="BO2" s="61">
        <v>101.230965</v>
      </c>
      <c r="BP2" s="61">
        <v>18.469235999999999</v>
      </c>
      <c r="BQ2" s="61">
        <v>29.837389999999999</v>
      </c>
      <c r="BR2" s="61">
        <v>123.68687</v>
      </c>
      <c r="BS2" s="61">
        <v>66.642769999999999</v>
      </c>
      <c r="BT2" s="61">
        <v>14.377753</v>
      </c>
      <c r="BU2" s="61">
        <v>0.14721195000000001</v>
      </c>
      <c r="BV2" s="61">
        <v>0.32158502999999999</v>
      </c>
      <c r="BW2" s="61">
        <v>1.1223339999999999</v>
      </c>
      <c r="BX2" s="61">
        <v>3.3760363999999998</v>
      </c>
      <c r="BY2" s="61">
        <v>0.36649137999999998</v>
      </c>
      <c r="BZ2" s="61">
        <v>2.1865296000000002E-3</v>
      </c>
      <c r="CA2" s="61">
        <v>2.3838339999999998</v>
      </c>
      <c r="CB2" s="61">
        <v>0.1981694</v>
      </c>
      <c r="CC2" s="61">
        <v>0.46403559999999999</v>
      </c>
      <c r="CD2" s="61">
        <v>7.2748527999999997</v>
      </c>
      <c r="CE2" s="61">
        <v>0.13045955000000001</v>
      </c>
      <c r="CF2" s="61">
        <v>1.2139069</v>
      </c>
      <c r="CG2" s="61">
        <v>4.9500000000000003E-7</v>
      </c>
      <c r="CH2" s="61">
        <v>8.9546860000000006E-2</v>
      </c>
      <c r="CI2" s="61">
        <v>5.0660656E-3</v>
      </c>
      <c r="CJ2" s="61">
        <v>16.113195000000001</v>
      </c>
      <c r="CK2" s="61">
        <v>3.4550562999999999E-2</v>
      </c>
      <c r="CL2" s="61">
        <v>1.8407598000000001</v>
      </c>
      <c r="CM2" s="61">
        <v>6.7089619999999996</v>
      </c>
      <c r="CN2" s="61">
        <v>5509.7659999999996</v>
      </c>
      <c r="CO2" s="61">
        <v>9570.9889999999996</v>
      </c>
      <c r="CP2" s="61">
        <v>7061.6629999999996</v>
      </c>
      <c r="CQ2" s="61">
        <v>2385.8083000000001</v>
      </c>
      <c r="CR2" s="61">
        <v>1163.0409</v>
      </c>
      <c r="CS2" s="61">
        <v>993.27422999999999</v>
      </c>
      <c r="CT2" s="61">
        <v>5404.4224000000004</v>
      </c>
      <c r="CU2" s="61">
        <v>3645.7566000000002</v>
      </c>
      <c r="CV2" s="61">
        <v>2800.6790000000001</v>
      </c>
      <c r="CW2" s="61">
        <v>4285.5356000000002</v>
      </c>
      <c r="CX2" s="61">
        <v>1189.82</v>
      </c>
      <c r="CY2" s="61">
        <v>6591.3505999999998</v>
      </c>
      <c r="CZ2" s="61">
        <v>3339.8901000000001</v>
      </c>
      <c r="DA2" s="61">
        <v>8385.2860000000001</v>
      </c>
      <c r="DB2" s="61">
        <v>7479.6210000000001</v>
      </c>
      <c r="DC2" s="61">
        <v>11940.839</v>
      </c>
      <c r="DD2" s="61">
        <v>19974.18</v>
      </c>
      <c r="DE2" s="61">
        <v>4770.3563999999997</v>
      </c>
      <c r="DF2" s="61">
        <v>7799.2920000000004</v>
      </c>
      <c r="DG2" s="61">
        <v>4673.1543000000001</v>
      </c>
      <c r="DH2" s="61">
        <v>471.26395000000002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111.17865</v>
      </c>
      <c r="B6">
        <f>BB2</f>
        <v>33.320683000000002</v>
      </c>
      <c r="C6">
        <f>BC2</f>
        <v>41.819491999999997</v>
      </c>
      <c r="D6">
        <f>BD2</f>
        <v>36.014004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5" sqref="F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20601</v>
      </c>
      <c r="C2" s="56">
        <f ca="1">YEAR(TODAY())-YEAR(B2)+IF(TODAY()&gt;=DATE(YEAR(TODAY()),MONTH(B2),DAY(B2)),0,-1)</f>
        <v>64</v>
      </c>
      <c r="E2" s="52">
        <v>173.2</v>
      </c>
      <c r="F2" s="53" t="s">
        <v>39</v>
      </c>
      <c r="G2" s="52">
        <v>84.6</v>
      </c>
      <c r="H2" s="51" t="s">
        <v>41</v>
      </c>
      <c r="I2" s="77">
        <f>ROUND(G3/E3^2,1)</f>
        <v>28.2</v>
      </c>
    </row>
    <row r="3" spans="1:9" x14ac:dyDescent="0.3">
      <c r="E3" s="51">
        <f>E2/100</f>
        <v>1.732</v>
      </c>
      <c r="F3" s="51" t="s">
        <v>40</v>
      </c>
      <c r="G3" s="51">
        <f>G2</f>
        <v>84.6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44071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이상용, ID : H1900370)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11월 24일 11:07:03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275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44071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64</v>
      </c>
      <c r="G12" s="99"/>
      <c r="H12" s="99"/>
      <c r="I12" s="99"/>
      <c r="K12" s="128">
        <f>'개인정보 및 신체계측 입력'!E2</f>
        <v>173.2</v>
      </c>
      <c r="L12" s="129"/>
      <c r="M12" s="122">
        <f>'개인정보 및 신체계측 입력'!G2</f>
        <v>84.6</v>
      </c>
      <c r="N12" s="123"/>
      <c r="O12" s="118" t="s">
        <v>271</v>
      </c>
      <c r="P12" s="112"/>
      <c r="Q12" s="95">
        <f>'개인정보 및 신체계측 입력'!I2</f>
        <v>28.2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이상용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64.900000000000006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13.2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21.9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4" t="s">
        <v>191</v>
      </c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6"/>
    </row>
    <row r="54" spans="1:20" ht="18" customHeight="1" thickBot="1" x14ac:dyDescent="0.35">
      <c r="B54" s="137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9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4" t="s">
        <v>164</v>
      </c>
      <c r="D69" s="84"/>
      <c r="E69" s="84"/>
      <c r="F69" s="84"/>
      <c r="G69" s="84"/>
      <c r="H69" s="85" t="s">
        <v>170</v>
      </c>
      <c r="I69" s="85"/>
      <c r="J69" s="85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6">
        <f>ROUND('그룹 전체 사용자의 일일 입력'!D6/MAX('그룹 전체 사용자의 일일 입력'!$B$6,'그룹 전체 사용자의 일일 입력'!$C$6,'그룹 전체 사용자의 일일 입력'!$D$6),1)</f>
        <v>0.9</v>
      </c>
      <c r="P69" s="8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7" t="s">
        <v>165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4" t="s">
        <v>51</v>
      </c>
      <c r="D72" s="84"/>
      <c r="E72" s="84"/>
      <c r="F72" s="84"/>
      <c r="G72" s="84"/>
      <c r="H72" s="38"/>
      <c r="I72" s="85" t="s">
        <v>52</v>
      </c>
      <c r="J72" s="85"/>
      <c r="K72" s="36">
        <f>ROUND('DRIs DATA'!L8,1)</f>
        <v>17.3</v>
      </c>
      <c r="L72" s="36" t="s">
        <v>53</v>
      </c>
      <c r="M72" s="36">
        <f>ROUND('DRIs DATA'!K8,1)</f>
        <v>7.7</v>
      </c>
      <c r="N72" s="88" t="s">
        <v>54</v>
      </c>
      <c r="O72" s="88"/>
      <c r="P72" s="88"/>
      <c r="Q72" s="88"/>
      <c r="R72" s="39"/>
      <c r="S72" s="35"/>
      <c r="T72" s="6"/>
    </row>
    <row r="73" spans="2:21" ht="18" customHeight="1" x14ac:dyDescent="0.3">
      <c r="B73" s="6"/>
      <c r="C73" s="110" t="s">
        <v>181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6"/>
      <c r="U73" s="13"/>
    </row>
    <row r="74" spans="2:21" ht="18" customHeight="1" thickBot="1" x14ac:dyDescent="0.35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4" t="s">
        <v>192</v>
      </c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6"/>
    </row>
    <row r="78" spans="2:21" ht="18" customHeight="1" thickBot="1" x14ac:dyDescent="0.35">
      <c r="B78" s="137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9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1" t="s">
        <v>168</v>
      </c>
      <c r="C80" s="101"/>
      <c r="D80" s="101"/>
      <c r="E80" s="101"/>
      <c r="F80" s="21"/>
      <c r="G80" s="21"/>
      <c r="H80" s="21"/>
      <c r="L80" s="101" t="s">
        <v>172</v>
      </c>
      <c r="M80" s="101"/>
      <c r="N80" s="101"/>
      <c r="O80" s="101"/>
      <c r="P80" s="10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2" t="s">
        <v>268</v>
      </c>
      <c r="C93" s="103"/>
      <c r="D93" s="103"/>
      <c r="E93" s="103"/>
      <c r="F93" s="103"/>
      <c r="G93" s="103"/>
      <c r="H93" s="103"/>
      <c r="I93" s="103"/>
      <c r="J93" s="104"/>
      <c r="L93" s="102" t="s">
        <v>175</v>
      </c>
      <c r="M93" s="103"/>
      <c r="N93" s="103"/>
      <c r="O93" s="103"/>
      <c r="P93" s="103"/>
      <c r="Q93" s="103"/>
      <c r="R93" s="103"/>
      <c r="S93" s="103"/>
      <c r="T93" s="104"/>
    </row>
    <row r="94" spans="1:21" ht="18" customHeight="1" x14ac:dyDescent="0.3">
      <c r="B94" s="163" t="s">
        <v>171</v>
      </c>
      <c r="C94" s="161"/>
      <c r="D94" s="161"/>
      <c r="E94" s="161"/>
      <c r="F94" s="159">
        <f>ROUND('DRIs DATA'!F16/'DRIs DATA'!C16*100,2)</f>
        <v>168</v>
      </c>
      <c r="G94" s="159"/>
      <c r="H94" s="161" t="s">
        <v>167</v>
      </c>
      <c r="I94" s="161"/>
      <c r="J94" s="162"/>
      <c r="L94" s="163" t="s">
        <v>171</v>
      </c>
      <c r="M94" s="161"/>
      <c r="N94" s="161"/>
      <c r="O94" s="161"/>
      <c r="P94" s="161"/>
      <c r="Q94" s="23">
        <f>ROUND('DRIs DATA'!M16/'DRIs DATA'!K16*100,2)</f>
        <v>377.5</v>
      </c>
      <c r="R94" s="161" t="s">
        <v>167</v>
      </c>
      <c r="S94" s="161"/>
      <c r="T94" s="162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7" t="s">
        <v>180</v>
      </c>
      <c r="C96" s="148"/>
      <c r="D96" s="148"/>
      <c r="E96" s="148"/>
      <c r="F96" s="148"/>
      <c r="G96" s="148"/>
      <c r="H96" s="148"/>
      <c r="I96" s="148"/>
      <c r="J96" s="149"/>
      <c r="L96" s="153" t="s">
        <v>173</v>
      </c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</row>
    <row r="100" spans="2:21" ht="18" customHeight="1" x14ac:dyDescent="0.3">
      <c r="B100" s="147"/>
      <c r="C100" s="148"/>
      <c r="D100" s="148"/>
      <c r="E100" s="148"/>
      <c r="F100" s="148"/>
      <c r="G100" s="148"/>
      <c r="H100" s="148"/>
      <c r="I100" s="148"/>
      <c r="J100" s="149"/>
      <c r="L100" s="153"/>
      <c r="M100" s="154"/>
      <c r="N100" s="154"/>
      <c r="O100" s="154"/>
      <c r="P100" s="154"/>
      <c r="Q100" s="154"/>
      <c r="R100" s="154"/>
      <c r="S100" s="154"/>
      <c r="T100" s="155"/>
      <c r="U100" s="17"/>
    </row>
    <row r="101" spans="2:21" ht="18" customHeight="1" thickBot="1" x14ac:dyDescent="0.35">
      <c r="B101" s="150"/>
      <c r="C101" s="151"/>
      <c r="D101" s="151"/>
      <c r="E101" s="151"/>
      <c r="F101" s="151"/>
      <c r="G101" s="151"/>
      <c r="H101" s="151"/>
      <c r="I101" s="151"/>
      <c r="J101" s="152"/>
      <c r="L101" s="156"/>
      <c r="M101" s="157"/>
      <c r="N101" s="157"/>
      <c r="O101" s="157"/>
      <c r="P101" s="157"/>
      <c r="Q101" s="157"/>
      <c r="R101" s="157"/>
      <c r="S101" s="157"/>
      <c r="T101" s="15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4" t="s">
        <v>193</v>
      </c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6"/>
    </row>
    <row r="105" spans="2:21" ht="18" customHeight="1" thickBot="1" x14ac:dyDescent="0.35">
      <c r="B105" s="137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9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1" t="s">
        <v>169</v>
      </c>
      <c r="C107" s="101"/>
      <c r="D107" s="101"/>
      <c r="E107" s="101"/>
      <c r="F107" s="6"/>
      <c r="G107" s="6"/>
      <c r="H107" s="6"/>
      <c r="I107" s="6"/>
      <c r="L107" s="101" t="s">
        <v>270</v>
      </c>
      <c r="M107" s="101"/>
      <c r="N107" s="101"/>
      <c r="O107" s="101"/>
      <c r="P107" s="10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5" t="s">
        <v>264</v>
      </c>
      <c r="C120" s="116"/>
      <c r="D120" s="116"/>
      <c r="E120" s="116"/>
      <c r="F120" s="116"/>
      <c r="G120" s="116"/>
      <c r="H120" s="116"/>
      <c r="I120" s="116"/>
      <c r="J120" s="117"/>
      <c r="L120" s="115" t="s">
        <v>265</v>
      </c>
      <c r="M120" s="116"/>
      <c r="N120" s="116"/>
      <c r="O120" s="116"/>
      <c r="P120" s="116"/>
      <c r="Q120" s="116"/>
      <c r="R120" s="116"/>
      <c r="S120" s="116"/>
      <c r="T120" s="117"/>
    </row>
    <row r="121" spans="2:20" ht="18" customHeight="1" x14ac:dyDescent="0.3">
      <c r="B121" s="43" t="s">
        <v>171</v>
      </c>
      <c r="C121" s="16"/>
      <c r="D121" s="16"/>
      <c r="E121" s="15"/>
      <c r="F121" s="159">
        <f>ROUND('DRIs DATA'!F26/'DRIs DATA'!C26*100,2)</f>
        <v>233.8</v>
      </c>
      <c r="G121" s="159"/>
      <c r="H121" s="161" t="s">
        <v>166</v>
      </c>
      <c r="I121" s="161"/>
      <c r="J121" s="162"/>
      <c r="L121" s="42" t="s">
        <v>171</v>
      </c>
      <c r="M121" s="20"/>
      <c r="N121" s="20"/>
      <c r="O121" s="23"/>
      <c r="P121" s="6"/>
      <c r="Q121" s="58">
        <f>ROUND('DRIs DATA'!AH26/'DRIs DATA'!AE26*100,2)</f>
        <v>453.33</v>
      </c>
      <c r="R121" s="161" t="s">
        <v>166</v>
      </c>
      <c r="S121" s="161"/>
      <c r="T121" s="162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0" t="s">
        <v>174</v>
      </c>
      <c r="C123" s="141"/>
      <c r="D123" s="141"/>
      <c r="E123" s="141"/>
      <c r="F123" s="141"/>
      <c r="G123" s="141"/>
      <c r="H123" s="141"/>
      <c r="I123" s="141"/>
      <c r="J123" s="142"/>
      <c r="L123" s="140" t="s">
        <v>269</v>
      </c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8" customHeight="1" x14ac:dyDescent="0.3">
      <c r="B127" s="140"/>
      <c r="C127" s="141"/>
      <c r="D127" s="141"/>
      <c r="E127" s="141"/>
      <c r="F127" s="141"/>
      <c r="G127" s="141"/>
      <c r="H127" s="141"/>
      <c r="I127" s="141"/>
      <c r="J127" s="142"/>
      <c r="L127" s="140"/>
      <c r="M127" s="141"/>
      <c r="N127" s="141"/>
      <c r="O127" s="141"/>
      <c r="P127" s="141"/>
      <c r="Q127" s="141"/>
      <c r="R127" s="141"/>
      <c r="S127" s="141"/>
      <c r="T127" s="142"/>
    </row>
    <row r="128" spans="2:20" ht="17.25" thickBot="1" x14ac:dyDescent="0.35">
      <c r="B128" s="143"/>
      <c r="C128" s="144"/>
      <c r="D128" s="144"/>
      <c r="E128" s="144"/>
      <c r="F128" s="144"/>
      <c r="G128" s="144"/>
      <c r="H128" s="144"/>
      <c r="I128" s="144"/>
      <c r="J128" s="145"/>
      <c r="L128" s="143"/>
      <c r="M128" s="144"/>
      <c r="N128" s="144"/>
      <c r="O128" s="144"/>
      <c r="P128" s="144"/>
      <c r="Q128" s="144"/>
      <c r="R128" s="144"/>
      <c r="S128" s="144"/>
      <c r="T128" s="14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4" t="s">
        <v>262</v>
      </c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6"/>
      <c r="N130" s="57"/>
      <c r="O130" s="134" t="s">
        <v>263</v>
      </c>
      <c r="P130" s="135"/>
      <c r="Q130" s="135"/>
      <c r="R130" s="135"/>
      <c r="S130" s="135"/>
      <c r="T130" s="136"/>
    </row>
    <row r="131" spans="2:21" ht="18" customHeight="1" thickBot="1" x14ac:dyDescent="0.35">
      <c r="B131" s="137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9"/>
      <c r="N131" s="57"/>
      <c r="O131" s="137"/>
      <c r="P131" s="138"/>
      <c r="Q131" s="138"/>
      <c r="R131" s="138"/>
      <c r="S131" s="138"/>
      <c r="T131" s="139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4" t="s">
        <v>194</v>
      </c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6"/>
    </row>
    <row r="156" spans="2:21" ht="18" customHeight="1" thickBot="1" x14ac:dyDescent="0.35">
      <c r="B156" s="137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9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1" t="s">
        <v>177</v>
      </c>
      <c r="C158" s="101"/>
      <c r="D158" s="101"/>
      <c r="E158" s="6"/>
      <c r="F158" s="6"/>
      <c r="G158" s="6"/>
      <c r="H158" s="6"/>
      <c r="I158" s="6"/>
      <c r="L158" s="101" t="s">
        <v>178</v>
      </c>
      <c r="M158" s="101"/>
      <c r="N158" s="10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5" t="s">
        <v>266</v>
      </c>
      <c r="C171" s="116"/>
      <c r="D171" s="116"/>
      <c r="E171" s="116"/>
      <c r="F171" s="116"/>
      <c r="G171" s="116"/>
      <c r="H171" s="116"/>
      <c r="I171" s="116"/>
      <c r="J171" s="117"/>
      <c r="L171" s="115" t="s">
        <v>176</v>
      </c>
      <c r="M171" s="116"/>
      <c r="N171" s="116"/>
      <c r="O171" s="116"/>
      <c r="P171" s="116"/>
      <c r="Q171" s="116"/>
      <c r="R171" s="116"/>
      <c r="S171" s="117"/>
    </row>
    <row r="172" spans="2:19" ht="18" customHeight="1" x14ac:dyDescent="0.3">
      <c r="B172" s="42" t="s">
        <v>171</v>
      </c>
      <c r="C172" s="20"/>
      <c r="D172" s="20"/>
      <c r="E172" s="6"/>
      <c r="F172" s="159">
        <f>ROUND('DRIs DATA'!F36/'DRIs DATA'!C36*100,2)</f>
        <v>151.08000000000001</v>
      </c>
      <c r="G172" s="15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770.67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0" t="s">
        <v>185</v>
      </c>
      <c r="C174" s="141"/>
      <c r="D174" s="141"/>
      <c r="E174" s="141"/>
      <c r="F174" s="141"/>
      <c r="G174" s="141"/>
      <c r="H174" s="141"/>
      <c r="I174" s="141"/>
      <c r="J174" s="142"/>
      <c r="L174" s="140" t="s">
        <v>187</v>
      </c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x14ac:dyDescent="0.3">
      <c r="B179" s="140"/>
      <c r="C179" s="141"/>
      <c r="D179" s="141"/>
      <c r="E179" s="141"/>
      <c r="F179" s="141"/>
      <c r="G179" s="141"/>
      <c r="H179" s="141"/>
      <c r="I179" s="141"/>
      <c r="J179" s="142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thickBot="1" x14ac:dyDescent="0.35">
      <c r="B180" s="143"/>
      <c r="C180" s="144"/>
      <c r="D180" s="144"/>
      <c r="E180" s="144"/>
      <c r="F180" s="144"/>
      <c r="G180" s="144"/>
      <c r="H180" s="144"/>
      <c r="I180" s="144"/>
      <c r="J180" s="145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0"/>
      <c r="M181" s="141"/>
      <c r="N181" s="141"/>
      <c r="O181" s="141"/>
      <c r="P181" s="141"/>
      <c r="Q181" s="141"/>
      <c r="R181" s="141"/>
      <c r="S181" s="142"/>
    </row>
    <row r="182" spans="2:19" ht="18" customHeight="1" thickBot="1" x14ac:dyDescent="0.35">
      <c r="L182" s="143"/>
      <c r="M182" s="144"/>
      <c r="N182" s="144"/>
      <c r="O182" s="144"/>
      <c r="P182" s="144"/>
      <c r="Q182" s="144"/>
      <c r="R182" s="144"/>
      <c r="S182" s="145"/>
    </row>
    <row r="183" spans="2:19" ht="18" customHeight="1" x14ac:dyDescent="0.3">
      <c r="B183" s="101" t="s">
        <v>179</v>
      </c>
      <c r="C183" s="101"/>
      <c r="D183" s="10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5" t="s">
        <v>267</v>
      </c>
      <c r="C196" s="116"/>
      <c r="D196" s="116"/>
      <c r="E196" s="116"/>
      <c r="F196" s="116"/>
      <c r="G196" s="116"/>
      <c r="H196" s="116"/>
      <c r="I196" s="116"/>
      <c r="J196" s="117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9">
        <f>ROUND('DRIs DATA'!F46/'DRIs DATA'!C46*100,2)</f>
        <v>350</v>
      </c>
      <c r="G197" s="159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0" t="s">
        <v>186</v>
      </c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x14ac:dyDescent="0.3">
      <c r="B203" s="140"/>
      <c r="C203" s="141"/>
      <c r="D203" s="141"/>
      <c r="E203" s="141"/>
      <c r="F203" s="141"/>
      <c r="G203" s="141"/>
      <c r="H203" s="141"/>
      <c r="I203" s="141"/>
      <c r="J203" s="142"/>
      <c r="S203" s="6"/>
    </row>
    <row r="204" spans="2:20" ht="18" customHeight="1" thickBot="1" x14ac:dyDescent="0.35">
      <c r="B204" s="143"/>
      <c r="C204" s="144"/>
      <c r="D204" s="144"/>
      <c r="E204" s="144"/>
      <c r="F204" s="144"/>
      <c r="G204" s="144"/>
      <c r="H204" s="144"/>
      <c r="I204" s="144"/>
      <c r="J204" s="145"/>
      <c r="S204" s="6"/>
    </row>
    <row r="205" spans="2:20" ht="18" customHeight="1" thickBot="1" x14ac:dyDescent="0.35">
      <c r="K205" s="10"/>
    </row>
    <row r="206" spans="2:20" ht="18" customHeight="1" x14ac:dyDescent="0.3">
      <c r="B206" s="134" t="s">
        <v>195</v>
      </c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6"/>
    </row>
    <row r="207" spans="2:20" ht="18" customHeight="1" thickBot="1" x14ac:dyDescent="0.35">
      <c r="B207" s="137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9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0" t="s">
        <v>188</v>
      </c>
      <c r="C209" s="160"/>
      <c r="D209" s="160"/>
      <c r="E209" s="160"/>
      <c r="F209" s="160"/>
      <c r="G209" s="160"/>
      <c r="H209" s="16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6" t="s">
        <v>190</v>
      </c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2020-11-24T02:44:22Z</dcterms:modified>
</cp:coreProperties>
</file>