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<sst xmlns="http://schemas.openxmlformats.org/spreadsheetml/2006/main" count="692" uniqueCount="283">
  <si>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</si>
  <si>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</si>
  <si>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</si>
  <si>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</si>
  <si>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</si>
  <si>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</si>
  <si>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</si>
  <si>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</si>
  <si>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</si>
  <si>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</si>
  <si>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</si>
  <si>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</si>
  <si>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</si>
  <si>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</si>
  <si>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</si>
  <si>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</si>
  <si>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</si>
  <si>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</si>
  <si>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</si>
  <si>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</si>
  <si>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</si>
  <si>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</si>
  <si>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</si>
  <si>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</si>
  <si>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</si>
  <si>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</si>
  <si>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</si>
  <si>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</si>
  <si>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</si>
  <si>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</si>
  <si>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</si>
  <si>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</si>
  <si>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</si>
  <si>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</si>
  <si>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</si>
  <si>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</si>
  <si>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</si>
  <si>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</si>
  <si>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</si>
  <si>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</si>
  <si>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</si>
  <si>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</si>
  <si>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</si>
  <si>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</si>
  <si>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</si>
  <si>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</si>
  <si>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</si>
  <si>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</si>
  <si>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</si>
  <si>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</si>
  <si>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</si>
  <si>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</si>
  <si>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</si>
  <si>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</si>
  <si>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</si>
  <si>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</si>
  <si>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</si>
  <si>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</si>
  <si>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</si>
  <si>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</si>
  <si>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</si>
  <si>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</si>
  <si>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</si>
  <si>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</si>
  <si>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</si>
  <si>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</si>
  <si>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</si>
  <si>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</si>
  <si>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</si>
  <si>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</si>
  <si>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</si>
  <si>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</si>
  <si>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</si>
  <si>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</si>
  <si>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</si>
  <si>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</si>
  <si>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</si>
  <si>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</si>
  <si>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</si>
  <si>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</si>
  <si>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</si>
  <si>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</si>
  <si>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</si>
  <si>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</si>
  <si>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</si>
  <si>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</si>
  <si>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</si>
  <si>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</si>
  <si>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</si>
  <si>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</si>
  <si>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</si>
  <si>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</si>
  <si>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</si>
  <si>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</si>
  <si>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</si>
  <si>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</si>
  <si>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</si>
  <si>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</si>
  <si>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</si>
  <si>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</si>
  <si>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</si>
  <si>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</si>
  <si>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</si>
  <si>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</si>
  <si>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</si>
  <si>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</si>
  <si>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</si>
  <si>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</si>
  <si>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</si>
  <si>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</si>
  <si>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</si>
  <si>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</si>
  <si>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</si>
  <si>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</si>
  <si>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</si>
  <si>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</si>
  <si>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</si>
  <si>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</si>
  <si>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</si>
  <si>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</si>
  <si>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</si>
  <si>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</si>
  <si>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</si>
  <si>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</si>
  <si>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</si>
  <si>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</si>
  <si>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</si>
  <si>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</si>
  <si>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</si>
  <si>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</si>
  <si>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</si>
  <si>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</si>
  <si>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</si>
  <si>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</si>
  <si>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</si>
  <si>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</si>
  <si>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</si>
  <si>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</si>
  <si>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</si>
  <si>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</si>
  <si>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</si>
  <si>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</si>
  <si>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</si>
  <si>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</si>
  <si>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</si>
  <si>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</si>
  <si>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</si>
  <si>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</si>
  <si>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</si>
  <si>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</si>
  <si>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</si>
  <si>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</si>
  <si>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</si>
  <si>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</si>
  <si>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</si>
  <si>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</si>
  <si>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</si>
  <si>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</si>
  <si>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</si>
  <si>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</si>
  <si>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</si>
  <si>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</si>
  <si>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</si>
  <si>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</si>
  <si>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</si>
  <si>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</si>
  <si>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</si>
  <si>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</si>
  <si>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</si>
  <si>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</si>
  <si>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</si>
  <si>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</si>
  <si>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</si>
  <si>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</si>
  <si>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</si>
  <si>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</si>
  <si>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</si>
  <si>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</si>
  <si>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</si>
  <si>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</si>
  <si>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</si>
  <si>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</si>
  <si>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</si>
  <si>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</si>
  <si>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</si>
  <si>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</si>
  <si>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</si>
  <si>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</si>
  <si>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</si>
  <si>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</si>
  <si>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</si>
  <si>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</si>
  <si>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</si>
  <si>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</si>
  <si>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</si>
  <si>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</si>
  <si>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</si>
  <si>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</si>
  <si>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</si>
  <si>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</si>
  <si>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</si>
  <si>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</si>
  <si>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</si>
  <si>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</si>
  <si>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</si>
  <si>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</si>
  <si>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</si>
  <si>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</si>
  <si>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</si>
  <si>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</si>
  <si>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</si>
  <si>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</si>
  <si>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</si>
  <si>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</si>
  <si>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</si>
  <si>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</si>
  <si>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</si>
  <si>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</si>
  <si>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</si>
  <si>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</si>
  <si>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</si>
  <si>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</si>
  <si>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</si>
  <si>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</si>
  <si>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</si>
  <si>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</si>
  <si>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</si>
  <si>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</si>
  <si>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</si>
  <si>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</si>
  <si>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</si>
  <si>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</si>
  <si>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</si>
  <si>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</si>
  <si>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</si>
  <si>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</si>
  <si>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</si>
  <si>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</si>
  <si>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</si>
  <si>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</si>
  <si>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</si>
  <si>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</si>
  <si>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</si>
  <si>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</si>
  <si>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</si>
  <si>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</si>
  <si>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</si>
  <si>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</si>
  <si>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</si>
  <si>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</si>
  <si>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</si>
  <si>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</si>
  <si>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</si>
  <si>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</si>
  <si>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</si>
  <si>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</si>
  <si>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</si>
  <si>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</si>
  <si>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</si>
  <si>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</si>
  <si>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</si>
  <si>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</si>
  <si>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</si>
  <si>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</si>
  <si>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</si>
  <si>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</si>
  <si>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</si>
  <si>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</si>
  <si>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</si>
  <si>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</si>
  <si>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</si>
  <si>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</si>
  <si>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</si>
  <si>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</si>
  <si>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</si>
  <si>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</si>
  <si>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</si>
  <si>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</si>
  <si>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</si>
  <si>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이유영, ID : H1900373)</t>
  </si>
  <si>
    <t>2020년 11월 24일 11:14:01</t>
  </si>
  <si>
    <t>H1900373</t>
  </si>
  <si>
    <t>이유영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</si>
</sst>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496976"/>
        <c:axId val="254501288"/>
      </c:barChart>
      <c:catAx>
        <c:axId val="25449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501288"/>
        <c:crosses val="autoZero"/>
        <c:auto val="1"/>
        <c:lblAlgn val="ctr"/>
        <c:lblOffset val="100"/>
        <c:noMultiLvlLbl val="0"/>
      </c:catAx>
      <c:valAx>
        <c:axId val="25450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9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360848"/>
        <c:axId val="486360064"/>
      </c:barChart>
      <c:catAx>
        <c:axId val="48636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360064"/>
        <c:crosses val="autoZero"/>
        <c:auto val="1"/>
        <c:lblAlgn val="ctr"/>
        <c:lblOffset val="100"/>
        <c:noMultiLvlLbl val="0"/>
      </c:catAx>
      <c:valAx>
        <c:axId val="48636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36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361632"/>
        <c:axId val="486360456"/>
      </c:barChart>
      <c:catAx>
        <c:axId val="4863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360456"/>
        <c:crosses val="autoZero"/>
        <c:auto val="1"/>
        <c:lblAlgn val="ctr"/>
        <c:lblOffset val="100"/>
        <c:noMultiLvlLbl val="0"/>
      </c:catAx>
      <c:valAx>
        <c:axId val="48636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3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69584"/>
        <c:axId val="486971152"/>
      </c:barChart>
      <c:catAx>
        <c:axId val="48696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71152"/>
        <c:crosses val="autoZero"/>
        <c:auto val="1"/>
        <c:lblAlgn val="ctr"/>
        <c:lblOffset val="100"/>
        <c:noMultiLvlLbl val="0"/>
      </c:catAx>
      <c:valAx>
        <c:axId val="48697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6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2992.8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66056"/>
        <c:axId val="486967232"/>
      </c:barChart>
      <c:catAx>
        <c:axId val="48696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67232"/>
        <c:crosses val="autoZero"/>
        <c:auto val="1"/>
        <c:lblAlgn val="ctr"/>
        <c:lblOffset val="100"/>
        <c:noMultiLvlLbl val="0"/>
      </c:catAx>
      <c:valAx>
        <c:axId val="4869672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6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67624"/>
        <c:axId val="486970368"/>
      </c:barChart>
      <c:catAx>
        <c:axId val="48696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70368"/>
        <c:crosses val="autoZero"/>
        <c:auto val="1"/>
        <c:lblAlgn val="ctr"/>
        <c:lblOffset val="100"/>
        <c:noMultiLvlLbl val="0"/>
      </c:catAx>
      <c:valAx>
        <c:axId val="48697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6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68016"/>
        <c:axId val="486968408"/>
      </c:barChart>
      <c:catAx>
        <c:axId val="48696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68408"/>
        <c:crosses val="autoZero"/>
        <c:auto val="1"/>
        <c:lblAlgn val="ctr"/>
        <c:lblOffset val="100"/>
        <c:noMultiLvlLbl val="0"/>
      </c:catAx>
      <c:valAx>
        <c:axId val="48696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6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69192"/>
        <c:axId val="486970760"/>
      </c:barChart>
      <c:catAx>
        <c:axId val="48696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70760"/>
        <c:crosses val="autoZero"/>
        <c:auto val="1"/>
        <c:lblAlgn val="ctr"/>
        <c:lblOffset val="100"/>
        <c:noMultiLvlLbl val="0"/>
      </c:catAx>
      <c:valAx>
        <c:axId val="486970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6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72328"/>
        <c:axId val="486972720"/>
      </c:barChart>
      <c:catAx>
        <c:axId val="48697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72720"/>
        <c:crosses val="autoZero"/>
        <c:auto val="1"/>
        <c:lblAlgn val="ctr"/>
        <c:lblOffset val="100"/>
        <c:noMultiLvlLbl val="0"/>
      </c:catAx>
      <c:valAx>
        <c:axId val="4869727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7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66448"/>
        <c:axId val="486966840"/>
      </c:barChart>
      <c:catAx>
        <c:axId val="48696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66840"/>
        <c:crosses val="autoZero"/>
        <c:auto val="1"/>
        <c:lblAlgn val="ctr"/>
        <c:lblOffset val="100"/>
        <c:noMultiLvlLbl val="0"/>
      </c:catAx>
      <c:valAx>
        <c:axId val="48696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6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344672"/>
        <c:axId val="487343888"/>
      </c:barChart>
      <c:catAx>
        <c:axId val="48734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343888"/>
        <c:crosses val="autoZero"/>
        <c:auto val="1"/>
        <c:lblAlgn val="ctr"/>
        <c:lblOffset val="100"/>
        <c:noMultiLvlLbl val="0"/>
      </c:catAx>
      <c:valAx>
        <c:axId val="487343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34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02464"/>
        <c:axId val="254497760"/>
      </c:barChart>
      <c:catAx>
        <c:axId val="25450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97760"/>
        <c:crosses val="autoZero"/>
        <c:auto val="1"/>
        <c:lblAlgn val="ctr"/>
        <c:lblOffset val="100"/>
        <c:noMultiLvlLbl val="0"/>
      </c:catAx>
      <c:valAx>
        <c:axId val="254497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0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345064"/>
        <c:axId val="487345456"/>
      </c:barChart>
      <c:catAx>
        <c:axId val="48734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345456"/>
        <c:crosses val="autoZero"/>
        <c:auto val="1"/>
        <c:lblAlgn val="ctr"/>
        <c:lblOffset val="100"/>
        <c:noMultiLvlLbl val="0"/>
      </c:catAx>
      <c:valAx>
        <c:axId val="48734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34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342712"/>
        <c:axId val="487347024"/>
      </c:barChart>
      <c:catAx>
        <c:axId val="48734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347024"/>
        <c:crosses val="autoZero"/>
        <c:auto val="1"/>
        <c:lblAlgn val="ctr"/>
        <c:lblOffset val="100"/>
        <c:noMultiLvlLbl val="0"/>
      </c:catAx>
      <c:valAx>
        <c:axId val="48734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34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10.6</c:v>
                </c:pt>
                <c:pt idx="1">
                  <c:v>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7343104"/>
        <c:axId val="487344280"/>
      </c:barChart>
      <c:catAx>
        <c:axId val="48734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344280"/>
        <c:crosses val="autoZero"/>
        <c:auto val="1"/>
        <c:lblAlgn val="ctr"/>
        <c:lblOffset val="100"/>
        <c:noMultiLvlLbl val="0"/>
      </c:catAx>
      <c:valAx>
        <c:axId val="48734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34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13.059963</c:v>
                </c:pt>
                <c:pt idx="1">
                  <c:v>11.682496</c:v>
                </c:pt>
                <c:pt idx="2">
                  <c:v>13.978792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340752"/>
        <c:axId val="487341144"/>
      </c:barChart>
      <c:catAx>
        <c:axId val="48734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341144"/>
        <c:crosses val="autoZero"/>
        <c:auto val="1"/>
        <c:lblAlgn val="ctr"/>
        <c:lblOffset val="100"/>
        <c:noMultiLvlLbl val="0"/>
      </c:catAx>
      <c:valAx>
        <c:axId val="487341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34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341928"/>
        <c:axId val="487342320"/>
      </c:barChart>
      <c:catAx>
        <c:axId val="48734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342320"/>
        <c:crosses val="autoZero"/>
        <c:auto val="1"/>
        <c:lblAlgn val="ctr"/>
        <c:lblOffset val="100"/>
        <c:noMultiLvlLbl val="0"/>
      </c:catAx>
      <c:valAx>
        <c:axId val="48734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34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</c:v>
                </c:pt>
                <c:pt idx="1">
                  <c:v>8.5</c:v>
                </c:pt>
                <c:pt idx="2">
                  <c:v>15.5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8139480"/>
        <c:axId val="488146144"/>
      </c:barChart>
      <c:catAx>
        <c:axId val="48813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146144"/>
        <c:crosses val="autoZero"/>
        <c:auto val="1"/>
        <c:lblAlgn val="ctr"/>
        <c:lblOffset val="100"/>
        <c:noMultiLvlLbl val="0"/>
      </c:catAx>
      <c:valAx>
        <c:axId val="48814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13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1976.4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142224"/>
        <c:axId val="488143792"/>
      </c:barChart>
      <c:catAx>
        <c:axId val="48814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143792"/>
        <c:crosses val="autoZero"/>
        <c:auto val="1"/>
        <c:lblAlgn val="ctr"/>
        <c:lblOffset val="100"/>
        <c:noMultiLvlLbl val="0"/>
      </c:catAx>
      <c:valAx>
        <c:axId val="488143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14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144968"/>
        <c:axId val="488146928"/>
      </c:barChart>
      <c:catAx>
        <c:axId val="48814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146928"/>
        <c:crosses val="autoZero"/>
        <c:auto val="1"/>
        <c:lblAlgn val="ctr"/>
        <c:lblOffset val="100"/>
        <c:noMultiLvlLbl val="0"/>
      </c:catAx>
      <c:valAx>
        <c:axId val="48814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14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144184"/>
        <c:axId val="488142616"/>
      </c:barChart>
      <c:catAx>
        <c:axId val="4881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142616"/>
        <c:crosses val="autoZero"/>
        <c:auto val="1"/>
        <c:lblAlgn val="ctr"/>
        <c:lblOffset val="100"/>
        <c:noMultiLvlLbl val="0"/>
      </c:catAx>
      <c:valAx>
        <c:axId val="48814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1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501680"/>
        <c:axId val="254498544"/>
      </c:barChart>
      <c:catAx>
        <c:axId val="25450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98544"/>
        <c:crosses val="autoZero"/>
        <c:auto val="1"/>
        <c:lblAlgn val="ctr"/>
        <c:lblOffset val="100"/>
        <c:noMultiLvlLbl val="0"/>
      </c:catAx>
      <c:valAx>
        <c:axId val="2544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50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143008"/>
        <c:axId val="488145360"/>
      </c:barChart>
      <c:catAx>
        <c:axId val="48814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145360"/>
        <c:crosses val="autoZero"/>
        <c:auto val="1"/>
        <c:lblAlgn val="ctr"/>
        <c:lblOffset val="100"/>
        <c:noMultiLvlLbl val="0"/>
      </c:catAx>
      <c:valAx>
        <c:axId val="48814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1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141048"/>
        <c:axId val="488146536"/>
      </c:barChart>
      <c:catAx>
        <c:axId val="48814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146536"/>
        <c:crosses val="autoZero"/>
        <c:auto val="1"/>
        <c:lblAlgn val="ctr"/>
        <c:lblOffset val="100"/>
        <c:noMultiLvlLbl val="0"/>
      </c:catAx>
      <c:valAx>
        <c:axId val="48814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14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141832"/>
        <c:axId val="488143400"/>
      </c:barChart>
      <c:catAx>
        <c:axId val="48814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143400"/>
        <c:crosses val="autoZero"/>
        <c:auto val="1"/>
        <c:lblAlgn val="ctr"/>
        <c:lblOffset val="100"/>
        <c:noMultiLvlLbl val="0"/>
      </c:catAx>
      <c:valAx>
        <c:axId val="48814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1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499328"/>
        <c:axId val="254499720"/>
      </c:barChart>
      <c:catAx>
        <c:axId val="25449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499720"/>
        <c:crosses val="autoZero"/>
        <c:auto val="1"/>
        <c:lblAlgn val="ctr"/>
        <c:lblOffset val="100"/>
        <c:noMultiLvlLbl val="0"/>
      </c:catAx>
      <c:valAx>
        <c:axId val="25449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49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362024"/>
        <c:axId val="486357712"/>
      </c:barChart>
      <c:catAx>
        <c:axId val="48636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357712"/>
        <c:crosses val="autoZero"/>
        <c:auto val="1"/>
        <c:lblAlgn val="ctr"/>
        <c:lblOffset val="100"/>
        <c:noMultiLvlLbl val="0"/>
      </c:catAx>
      <c:valAx>
        <c:axId val="486357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36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359672"/>
        <c:axId val="486362416"/>
      </c:barChart>
      <c:catAx>
        <c:axId val="48635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362416"/>
        <c:crosses val="autoZero"/>
        <c:auto val="1"/>
        <c:lblAlgn val="ctr"/>
        <c:lblOffset val="100"/>
        <c:noMultiLvlLbl val="0"/>
      </c:catAx>
      <c:valAx>
        <c:axId val="48636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35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355360"/>
        <c:axId val="486355752"/>
      </c:barChart>
      <c:catAx>
        <c:axId val="48635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355752"/>
        <c:crosses val="autoZero"/>
        <c:auto val="1"/>
        <c:lblAlgn val="ctr"/>
        <c:lblOffset val="100"/>
        <c:noMultiLvlLbl val="0"/>
      </c:catAx>
      <c:valAx>
        <c:axId val="48635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35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358496"/>
        <c:axId val="486356144"/>
      </c:barChart>
      <c:catAx>
        <c:axId val="48635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356144"/>
        <c:crosses val="autoZero"/>
        <c:auto val="1"/>
        <c:lblAlgn val="ctr"/>
        <c:lblOffset val="100"/>
        <c:noMultiLvlLbl val="0"/>
      </c:catAx>
      <c:valAx>
        <c:axId val="48635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3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358888"/>
        <c:axId val="486356928"/>
      </c:barChart>
      <c:catAx>
        <c:axId val="48635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356928"/>
        <c:crosses val="autoZero"/>
        <c:auto val="1"/>
        <c:lblAlgn val="ctr"/>
        <c:lblOffset val="100"/>
        <c:noMultiLvlLbl val="0"/>
      </c:catAx>
      <c:valAx>
        <c:axId val="48635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35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이유영, ID : H1900373)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11:14:01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56</v>
      </c>
      <c r="B4" s="76"/>
      <c r="C4" s="76"/>
      <c r="D4" s="46"/>
      <c r="E4" s="73" t="s">
        <v>198</v>
      </c>
      <c r="F4" s="74"/>
      <c r="G4" s="74"/>
      <c r="H4" s="75"/>
      <c r="I4" s="46"/>
      <c r="J4" s="73" t="s">
        <v>199</v>
      </c>
      <c r="K4" s="74"/>
      <c r="L4" s="75"/>
      <c r="M4" s="46"/>
      <c r="N4" s="76" t="s">
        <v>200</v>
      </c>
      <c r="O4" s="76"/>
      <c r="P4" s="76"/>
      <c r="Q4" s="76"/>
      <c r="R4" s="76"/>
      <c r="S4" s="76"/>
      <c r="T4" s="46"/>
      <c r="U4" s="76" t="s">
        <v>201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1976.4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</v>
      </c>
      <c r="G8" s="59">
        <f>'DRIs DATA 입력'!G8</f>
        <v>8.5</v>
      </c>
      <c r="H8" s="59">
        <f>'DRIs DATA 입력'!H8</f>
        <v>15.5</v>
      </c>
      <c r="I8" s="46"/>
      <c r="J8" s="59" t="s">
        <v>216</v>
      </c>
      <c r="K8" s="59">
        <f>'DRIs DATA 입력'!K8</f>
        <v>10.6</v>
      </c>
      <c r="L8" s="59">
        <f>'DRIs DATA 입력'!L8</f>
        <v>12.2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217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218</v>
      </c>
      <c r="B14" s="76"/>
      <c r="C14" s="76"/>
      <c r="D14" s="76"/>
      <c r="E14" s="76"/>
      <c r="F14" s="76"/>
      <c r="G14" s="46"/>
      <c r="H14" s="76" t="s">
        <v>219</v>
      </c>
      <c r="I14" s="76"/>
      <c r="J14" s="76"/>
      <c r="K14" s="76"/>
      <c r="L14" s="76"/>
      <c r="M14" s="76"/>
      <c r="N14" s="46"/>
      <c r="O14" s="76" t="s">
        <v>220</v>
      </c>
      <c r="P14" s="76"/>
      <c r="Q14" s="76"/>
      <c r="R14" s="76"/>
      <c r="S14" s="76"/>
      <c r="T14" s="76"/>
      <c r="U14" s="46"/>
      <c r="V14" s="76" t="s">
        <v>221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710.1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182.1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223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224</v>
      </c>
      <c r="B24" s="76"/>
      <c r="C24" s="76"/>
      <c r="D24" s="76"/>
      <c r="E24" s="76"/>
      <c r="F24" s="76"/>
      <c r="G24" s="46"/>
      <c r="H24" s="76" t="s">
        <v>225</v>
      </c>
      <c r="I24" s="76"/>
      <c r="J24" s="76"/>
      <c r="K24" s="76"/>
      <c r="L24" s="76"/>
      <c r="M24" s="76"/>
      <c r="N24" s="46"/>
      <c r="O24" s="76" t="s">
        <v>226</v>
      </c>
      <c r="P24" s="76"/>
      <c r="Q24" s="76"/>
      <c r="R24" s="76"/>
      <c r="S24" s="76"/>
      <c r="T24" s="76"/>
      <c r="U24" s="46"/>
      <c r="V24" s="76" t="s">
        <v>227</v>
      </c>
      <c r="W24" s="76"/>
      <c r="X24" s="76"/>
      <c r="Y24" s="76"/>
      <c r="Z24" s="76"/>
      <c r="AA24" s="76"/>
      <c r="AB24" s="46"/>
      <c r="AC24" s="76" t="s">
        <v>228</v>
      </c>
      <c r="AD24" s="76"/>
      <c r="AE24" s="76"/>
      <c r="AF24" s="76"/>
      <c r="AG24" s="76"/>
      <c r="AH24" s="76"/>
      <c r="AI24" s="46"/>
      <c r="AJ24" s="76" t="s">
        <v>229</v>
      </c>
      <c r="AK24" s="76"/>
      <c r="AL24" s="76"/>
      <c r="AM24" s="76"/>
      <c r="AN24" s="76"/>
      <c r="AO24" s="76"/>
      <c r="AP24" s="46"/>
      <c r="AQ24" s="76" t="s">
        <v>230</v>
      </c>
      <c r="AR24" s="76"/>
      <c r="AS24" s="76"/>
      <c r="AT24" s="76"/>
      <c r="AU24" s="76"/>
      <c r="AV24" s="76"/>
      <c r="AW24" s="46"/>
      <c r="AX24" s="76" t="s">
        <v>231</v>
      </c>
      <c r="AY24" s="76"/>
      <c r="AZ24" s="76"/>
      <c r="BA24" s="76"/>
      <c r="BB24" s="76"/>
      <c r="BC24" s="76"/>
      <c r="BD24" s="46"/>
      <c r="BE24" s="76" t="s">
        <v>232</v>
      </c>
      <c r="BF24" s="76"/>
      <c r="BG24" s="76"/>
      <c r="BH24" s="76"/>
      <c r="BI24" s="76"/>
      <c r="BJ24" s="7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124.6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654.4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235</v>
      </c>
      <c r="B34" s="76"/>
      <c r="C34" s="76"/>
      <c r="D34" s="76"/>
      <c r="E34" s="76"/>
      <c r="F34" s="76"/>
      <c r="G34" s="46"/>
      <c r="H34" s="76" t="s">
        <v>236</v>
      </c>
      <c r="I34" s="76"/>
      <c r="J34" s="76"/>
      <c r="K34" s="76"/>
      <c r="L34" s="76"/>
      <c r="M34" s="76"/>
      <c r="N34" s="46"/>
      <c r="O34" s="76" t="s">
        <v>237</v>
      </c>
      <c r="P34" s="76"/>
      <c r="Q34" s="76"/>
      <c r="R34" s="76"/>
      <c r="S34" s="76"/>
      <c r="T34" s="76"/>
      <c r="U34" s="46"/>
      <c r="V34" s="76" t="s">
        <v>238</v>
      </c>
      <c r="W34" s="76"/>
      <c r="X34" s="76"/>
      <c r="Y34" s="76"/>
      <c r="Z34" s="76"/>
      <c r="AA34" s="76"/>
      <c r="AB34" s="46"/>
      <c r="AC34" s="76" t="s">
        <v>239</v>
      </c>
      <c r="AD34" s="76"/>
      <c r="AE34" s="76"/>
      <c r="AF34" s="76"/>
      <c r="AG34" s="76"/>
      <c r="AH34" s="76"/>
      <c r="AI34" s="46"/>
      <c r="AJ34" s="76" t="s">
        <v>240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582.1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1370.1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5917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2992.8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319.3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135.5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242</v>
      </c>
      <c r="B44" s="76"/>
      <c r="C44" s="76"/>
      <c r="D44" s="76"/>
      <c r="E44" s="76"/>
      <c r="F44" s="76"/>
      <c r="G44" s="46"/>
      <c r="H44" s="76" t="s">
        <v>243</v>
      </c>
      <c r="I44" s="76"/>
      <c r="J44" s="76"/>
      <c r="K44" s="76"/>
      <c r="L44" s="76"/>
      <c r="M44" s="76"/>
      <c r="N44" s="46"/>
      <c r="O44" s="76" t="s">
        <v>244</v>
      </c>
      <c r="P44" s="76"/>
      <c r="Q44" s="76"/>
      <c r="R44" s="76"/>
      <c r="S44" s="76"/>
      <c r="T44" s="76"/>
      <c r="U44" s="46"/>
      <c r="V44" s="76" t="s">
        <v>245</v>
      </c>
      <c r="W44" s="76"/>
      <c r="X44" s="76"/>
      <c r="Y44" s="76"/>
      <c r="Z44" s="76"/>
      <c r="AA44" s="76"/>
      <c r="AB44" s="46"/>
      <c r="AC44" s="76" t="s">
        <v>246</v>
      </c>
      <c r="AD44" s="76"/>
      <c r="AE44" s="76"/>
      <c r="AF44" s="76"/>
      <c r="AG44" s="76"/>
      <c r="AH44" s="76"/>
      <c r="AI44" s="46"/>
      <c r="AJ44" s="76" t="s">
        <v>247</v>
      </c>
      <c r="AK44" s="76"/>
      <c r="AL44" s="76"/>
      <c r="AM44" s="76"/>
      <c r="AN44" s="76"/>
      <c r="AO44" s="76"/>
      <c r="AP44" s="46"/>
      <c r="AQ44" s="76" t="s">
        <v>248</v>
      </c>
      <c r="AR44" s="76"/>
      <c r="AS44" s="76"/>
      <c r="AT44" s="76"/>
      <c r="AU44" s="76"/>
      <c r="AV44" s="76"/>
      <c r="AW44" s="46"/>
      <c r="AX44" s="76" t="s">
        <v>249</v>
      </c>
      <c r="AY44" s="76"/>
      <c r="AZ44" s="76"/>
      <c r="BA44" s="76"/>
      <c r="BB44" s="76"/>
      <c r="BC44" s="76"/>
      <c r="BD44" s="46"/>
      <c r="BE44" s="76" t="s">
        <v>250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907.3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4.5999999999999996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171.3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93.4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A56" sqref="AA56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1940</v>
      </c>
      <c r="C6" s="68">
        <v>1976.4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70</v>
      </c>
      <c r="Q6" s="68">
        <v>0</v>
      </c>
      <c r="R6" s="68">
        <v>0</v>
      </c>
      <c r="S6" s="68">
        <v>69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27.5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76</v>
      </c>
      <c r="G8" s="68">
        <v>8.5</v>
      </c>
      <c r="H8" s="68">
        <v>15.5</v>
      </c>
      <c r="J8" s="68" t="s">
        <v>216</v>
      </c>
      <c r="K8" s="68">
        <v>10.6</v>
      </c>
      <c r="L8" s="68">
        <v>12.2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760</v>
      </c>
      <c r="C16" s="68">
        <v>1040</v>
      </c>
      <c r="D16" s="68">
        <v>0</v>
      </c>
      <c r="E16" s="68">
        <v>3000</v>
      </c>
      <c r="F16" s="68">
        <v>710.1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19</v>
      </c>
      <c r="O16" s="68" t="s">
        <v>4</v>
      </c>
      <c r="P16" s="68">
        <v>0</v>
      </c>
      <c r="Q16" s="68">
        <v>0</v>
      </c>
      <c r="R16" s="68">
        <v>15</v>
      </c>
      <c r="S16" s="68">
        <v>100</v>
      </c>
      <c r="T16" s="68">
        <v>4.8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182.1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124.6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1.7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1.8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14.5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1.5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654.4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4.3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3.4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5.5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560</v>
      </c>
      <c r="C36" s="68">
        <v>800</v>
      </c>
      <c r="D36" s="68">
        <v>0</v>
      </c>
      <c r="E36" s="68">
        <v>2500</v>
      </c>
      <c r="F36" s="68">
        <v>582.1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1370.1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5917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2992.8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319.3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135.5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13.4</v>
      </c>
      <c r="H46" s="68" t="s">
        <v>24</v>
      </c>
      <c r="I46" s="68">
        <v>10</v>
      </c>
      <c r="J46" s="68">
        <v>12</v>
      </c>
      <c r="K46" s="68">
        <v>0</v>
      </c>
      <c r="L46" s="68">
        <v>35</v>
      </c>
      <c r="M46" s="68">
        <v>11.9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907.3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4.5999999999999996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171.3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93.4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N25" sqref="N25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>
      <c r="A2" s="71" t="s">
        <v>281</v>
      </c>
      <c r="B2" s="71" t="s">
        <v>282</v>
      </c>
      <c r="C2" s="71" t="s">
        <v>278</v>
      </c>
      <c r="D2" s="71">
        <v>66</v>
      </c>
      <c r="E2" s="71">
        <v>1976.3849</v>
      </c>
      <c r="F2" s="71">
        <v>337.15816999999998</v>
      </c>
      <c r="G2" s="71">
        <v>37.727257000000002</v>
      </c>
      <c r="H2" s="71">
        <v>17.871395</v>
      </c>
      <c r="I2" s="71">
        <v>19.855861999999998</v>
      </c>
      <c r="J2" s="71">
        <v>68.970569999999995</v>
      </c>
      <c r="K2" s="71">
        <v>42.156734</v>
      </c>
      <c r="L2" s="71">
        <v>26.813839999999999</v>
      </c>
      <c r="M2" s="71">
        <v>27.455670999999999</v>
      </c>
      <c r="N2" s="71">
        <v>2.7814991</v>
      </c>
      <c r="O2" s="71">
        <v>15.194359</v>
      </c>
      <c r="P2" s="71">
        <v>900.79345999999998</v>
      </c>
      <c r="Q2" s="71">
        <v>26.249700000000001</v>
      </c>
      <c r="R2" s="71">
        <v>710.10834</v>
      </c>
      <c r="S2" s="71">
        <v>179.84583000000001</v>
      </c>
      <c r="T2" s="71">
        <v>6363.1475</v>
      </c>
      <c r="U2" s="71">
        <v>4.7814430000000003</v>
      </c>
      <c r="V2" s="71">
        <v>18.986951999999999</v>
      </c>
      <c r="W2" s="71">
        <v>182.11843999999999</v>
      </c>
      <c r="X2" s="71">
        <v>124.59349</v>
      </c>
      <c r="Y2" s="71">
        <v>1.7253187999999999</v>
      </c>
      <c r="Z2" s="71">
        <v>1.7658225999999999</v>
      </c>
      <c r="AA2" s="71">
        <v>14.490216999999999</v>
      </c>
      <c r="AB2" s="71">
        <v>1.5406507</v>
      </c>
      <c r="AC2" s="71">
        <v>654.37114999999994</v>
      </c>
      <c r="AD2" s="71">
        <v>4.3250823</v>
      </c>
      <c r="AE2" s="71">
        <v>3.4214164999999999</v>
      </c>
      <c r="AF2" s="71">
        <v>5.4560975999999997</v>
      </c>
      <c r="AG2" s="71">
        <v>582.10209999999995</v>
      </c>
      <c r="AH2" s="71">
        <v>241.77370999999999</v>
      </c>
      <c r="AI2" s="71">
        <v>340.32837000000001</v>
      </c>
      <c r="AJ2" s="71">
        <v>1370.0818999999999</v>
      </c>
      <c r="AK2" s="71">
        <v>5917.0165999999999</v>
      </c>
      <c r="AL2" s="71">
        <v>319.32515999999998</v>
      </c>
      <c r="AM2" s="71">
        <v>2992.8335000000002</v>
      </c>
      <c r="AN2" s="71">
        <v>135.54996</v>
      </c>
      <c r="AO2" s="71">
        <v>13.4193</v>
      </c>
      <c r="AP2" s="71">
        <v>10.654672</v>
      </c>
      <c r="AQ2" s="71">
        <v>2.7646294</v>
      </c>
      <c r="AR2" s="71">
        <v>11.867925</v>
      </c>
      <c r="AS2" s="71">
        <v>907.32605000000001</v>
      </c>
      <c r="AT2" s="71">
        <v>4.8710979999999999E-3</v>
      </c>
      <c r="AU2" s="71">
        <v>4.6097849999999996</v>
      </c>
      <c r="AV2" s="71">
        <v>171.28485000000001</v>
      </c>
      <c r="AW2" s="71">
        <v>93.431526000000005</v>
      </c>
      <c r="AX2" s="71">
        <v>4.4004410000000001E-2</v>
      </c>
      <c r="AY2" s="71">
        <v>0.37149078000000002</v>
      </c>
      <c r="AZ2" s="71">
        <v>455.20227</v>
      </c>
      <c r="BA2" s="71">
        <v>38.762</v>
      </c>
      <c r="BB2" s="71">
        <v>13.059963</v>
      </c>
      <c r="BC2" s="71">
        <v>11.682496</v>
      </c>
      <c r="BD2" s="71">
        <v>13.978792</v>
      </c>
      <c r="BE2" s="71">
        <v>1.1249665</v>
      </c>
      <c r="BF2" s="71">
        <v>7.3613479999999996</v>
      </c>
      <c r="BG2" s="71">
        <v>6.9387240000000003E-3</v>
      </c>
      <c r="BH2" s="71">
        <v>5.9615090000000003E-2</v>
      </c>
      <c r="BI2" s="71">
        <v>4.4358410000000001E-2</v>
      </c>
      <c r="BJ2" s="71">
        <v>0.15088760000000001</v>
      </c>
      <c r="BK2" s="71">
        <v>5.3374800000000001E-4</v>
      </c>
      <c r="BL2" s="71">
        <v>0.55171269999999994</v>
      </c>
      <c r="BM2" s="71">
        <v>5.7152329999999996</v>
      </c>
      <c r="BN2" s="71">
        <v>1.7044412</v>
      </c>
      <c r="BO2" s="71">
        <v>92.565920000000006</v>
      </c>
      <c r="BP2" s="71">
        <v>17.137115000000001</v>
      </c>
      <c r="BQ2" s="71">
        <v>32.683169999999997</v>
      </c>
      <c r="BR2" s="71">
        <v>113.00279</v>
      </c>
      <c r="BS2" s="71">
        <v>24.791295999999999</v>
      </c>
      <c r="BT2" s="71">
        <v>20.768170000000001</v>
      </c>
      <c r="BU2" s="71">
        <v>2.9336500000000002E-4</v>
      </c>
      <c r="BV2" s="71">
        <v>1.2364185E-2</v>
      </c>
      <c r="BW2" s="71">
        <v>1.3694009</v>
      </c>
      <c r="BX2" s="71">
        <v>1.5911896999999999</v>
      </c>
      <c r="BY2" s="71">
        <v>0.15985814000000001</v>
      </c>
      <c r="BZ2" s="71">
        <v>4.6946999999999999E-4</v>
      </c>
      <c r="CA2" s="71">
        <v>1.659905</v>
      </c>
      <c r="CB2" s="71">
        <v>3.897555E-3</v>
      </c>
      <c r="CC2" s="71">
        <v>0.20798089</v>
      </c>
      <c r="CD2" s="71">
        <v>0.96740853999999998</v>
      </c>
      <c r="CE2" s="71">
        <v>6.4392720000000001E-2</v>
      </c>
      <c r="CF2" s="71">
        <v>0.14331946000000001</v>
      </c>
      <c r="CG2" s="71">
        <v>0</v>
      </c>
      <c r="CH2" s="71">
        <v>2.7866241999999999E-2</v>
      </c>
      <c r="CI2" s="72">
        <v>6.3703730000000004E-3</v>
      </c>
      <c r="CJ2" s="71">
        <v>2.3550089999999999</v>
      </c>
      <c r="CK2" s="71">
        <v>1.5641889999999999E-2</v>
      </c>
      <c r="CL2" s="71">
        <v>0.66148925000000003</v>
      </c>
      <c r="CM2" s="71">
        <v>5.1912380000000002</v>
      </c>
      <c r="CN2" s="71">
        <v>2469.4387000000002</v>
      </c>
      <c r="CO2" s="71">
        <v>4414.2133999999996</v>
      </c>
      <c r="CP2" s="71">
        <v>2103.1912000000002</v>
      </c>
      <c r="CQ2" s="71">
        <v>835.0068</v>
      </c>
      <c r="CR2" s="71">
        <v>417.40269999999998</v>
      </c>
      <c r="CS2" s="71">
        <v>617.32275000000004</v>
      </c>
      <c r="CT2" s="71">
        <v>2482.0592999999999</v>
      </c>
      <c r="CU2" s="71">
        <v>1456.8613</v>
      </c>
      <c r="CV2" s="71">
        <v>2038.9975999999999</v>
      </c>
      <c r="CW2" s="71">
        <v>1547.8172999999999</v>
      </c>
      <c r="CX2" s="71">
        <v>485.12418000000002</v>
      </c>
      <c r="CY2" s="71">
        <v>3253.5360999999998</v>
      </c>
      <c r="CZ2" s="71">
        <v>1557.886</v>
      </c>
      <c r="DA2" s="71">
        <v>3581.9591999999998</v>
      </c>
      <c r="DB2" s="71">
        <v>3587.5522000000001</v>
      </c>
      <c r="DC2" s="71">
        <v>5228.9229999999998</v>
      </c>
      <c r="DD2" s="71">
        <v>8184.8545000000004</v>
      </c>
      <c r="DE2" s="71">
        <v>1467.337</v>
      </c>
      <c r="DF2" s="71">
        <v>4371.4880000000003</v>
      </c>
      <c r="DG2" s="71">
        <v>1910.4154000000001</v>
      </c>
      <c r="DH2" s="71">
        <v>38.002434000000001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38.762</v>
      </c>
      <c r="B6">
        <f>BB2</f>
        <v>13.059963</v>
      </c>
      <c r="C6">
        <f>BC2</f>
        <v>11.682496</v>
      </c>
      <c r="D6">
        <f>BD2</f>
        <v>13.978792</v>
      </c>
    </row>
    <row r="7" spans="1:113">
      <c r="B7">
        <f>ROUND(B6/MAX($B$6,$C$6,$D$6),1)</f>
        <v>0.9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255</v>
      </c>
      <c r="B2" s="55">
        <v>19951</v>
      </c>
      <c r="C2" s="56">
        <f ca="1">YEAR(TODAY())-YEAR(B2)+IF(TODAY()&gt;=DATE(YEAR(TODAY()),MONTH(B2),DAY(B2)),0,-1)</f>
        <v>66</v>
      </c>
      <c r="E2" s="52">
        <v>151.9</v>
      </c>
      <c r="F2" s="53" t="s">
        <v>39</v>
      </c>
      <c r="G2" s="52">
        <v>53</v>
      </c>
      <c r="H2" s="51" t="s">
        <v>41</v>
      </c>
      <c r="I2" s="79">
        <f>ROUND(G3/E3^2,1)</f>
        <v>23</v>
      </c>
    </row>
    <row r="3" spans="1:9">
      <c r="E3" s="51">
        <f>E2/100</f>
        <v>1.5190000000000001</v>
      </c>
      <c r="F3" s="51" t="s">
        <v>40</v>
      </c>
      <c r="G3" s="51">
        <f>G2</f>
        <v>53</v>
      </c>
      <c r="H3" s="51" t="s">
        <v>41</v>
      </c>
      <c r="I3" s="79"/>
    </row>
    <row r="4" spans="1:9">
      <c r="A4" t="s">
        <v>273</v>
      </c>
    </row>
    <row r="5" spans="1:9">
      <c r="B5" s="60">
        <v>44074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이유영, ID : H1900373)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2020년 11월 24일 11:14:01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275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44074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66</v>
      </c>
      <c r="G12" s="144"/>
      <c r="H12" s="144"/>
      <c r="I12" s="144"/>
      <c r="K12" s="135">
        <f>'개인정보 및 신체계측 입력'!E2</f>
        <v>151.9</v>
      </c>
      <c r="L12" s="136"/>
      <c r="M12" s="129">
        <f>'개인정보 및 신체계측 입력'!G2</f>
        <v>53</v>
      </c>
      <c r="N12" s="130"/>
      <c r="O12" s="125" t="s">
        <v>271</v>
      </c>
      <c r="P12" s="119"/>
      <c r="Q12" s="122">
        <f>'개인정보 및 신체계측 입력'!I2</f>
        <v>23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이유영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42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50" t="s">
        <v>43</v>
      </c>
      <c r="E36" s="150"/>
      <c r="F36" s="150"/>
      <c r="G36" s="150"/>
      <c r="H36" s="150"/>
      <c r="I36" s="34">
        <f>'DRIs DATA'!F8</f>
        <v>76</v>
      </c>
      <c r="J36" s="151" t="s">
        <v>44</v>
      </c>
      <c r="K36" s="151"/>
      <c r="L36" s="151"/>
      <c r="M36" s="151"/>
      <c r="N36" s="35"/>
      <c r="O36" s="149" t="s">
        <v>45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182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50" t="s">
        <v>43</v>
      </c>
      <c r="E41" s="150"/>
      <c r="F41" s="150"/>
      <c r="G41" s="150"/>
      <c r="H41" s="150"/>
      <c r="I41" s="34">
        <f>'DRIs DATA'!G8</f>
        <v>8.5</v>
      </c>
      <c r="J41" s="151" t="s">
        <v>44</v>
      </c>
      <c r="K41" s="151"/>
      <c r="L41" s="151"/>
      <c r="M41" s="151"/>
      <c r="N41" s="35"/>
      <c r="O41" s="148" t="s">
        <v>49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184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2" t="s">
        <v>43</v>
      </c>
      <c r="E46" s="152"/>
      <c r="F46" s="152"/>
      <c r="G46" s="152"/>
      <c r="H46" s="152"/>
      <c r="I46" s="34">
        <f>'DRIs DATA'!H8</f>
        <v>15.5</v>
      </c>
      <c r="J46" s="151" t="s">
        <v>44</v>
      </c>
      <c r="K46" s="151"/>
      <c r="L46" s="151"/>
      <c r="M46" s="151"/>
      <c r="N46" s="35"/>
      <c r="O46" s="148" t="s">
        <v>48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183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191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164</v>
      </c>
      <c r="D69" s="157"/>
      <c r="E69" s="157"/>
      <c r="F69" s="157"/>
      <c r="G69" s="157"/>
      <c r="H69" s="150" t="s">
        <v>170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8">
        <f>ROUND('그룹 전체 사용자의 일일 입력'!D6/MAX('그룹 전체 사용자의 일일 입력'!$B$6,'그룹 전체 사용자의 일일 입력'!$C$6,'그룹 전체 사용자의 일일 입력'!$D$6),1)</f>
        <v>1</v>
      </c>
      <c r="P69" s="158"/>
      <c r="Q69" s="37" t="s">
        <v>54</v>
      </c>
      <c r="R69" s="35"/>
      <c r="S69" s="35"/>
      <c r="T69" s="6"/>
    </row>
    <row r="70" spans="2:21" ht="18" customHeight="1" thickBot="1">
      <c r="B70" s="6"/>
      <c r="C70" s="92" t="s">
        <v>165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51</v>
      </c>
      <c r="D72" s="157"/>
      <c r="E72" s="157"/>
      <c r="F72" s="157"/>
      <c r="G72" s="157"/>
      <c r="H72" s="38"/>
      <c r="I72" s="150" t="s">
        <v>52</v>
      </c>
      <c r="J72" s="150"/>
      <c r="K72" s="36">
        <f>ROUND('DRIs DATA'!L8,1)</f>
        <v>12.2</v>
      </c>
      <c r="L72" s="36" t="s">
        <v>53</v>
      </c>
      <c r="M72" s="36">
        <f>ROUND('DRIs DATA'!K8,1)</f>
        <v>10.6</v>
      </c>
      <c r="N72" s="151" t="s">
        <v>54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181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192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268</v>
      </c>
      <c r="C93" s="142"/>
      <c r="D93" s="142"/>
      <c r="E93" s="142"/>
      <c r="F93" s="142"/>
      <c r="G93" s="142"/>
      <c r="H93" s="142"/>
      <c r="I93" s="142"/>
      <c r="J93" s="143"/>
      <c r="L93" s="141" t="s">
        <v>175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171</v>
      </c>
      <c r="C94" s="94"/>
      <c r="D94" s="94"/>
      <c r="E94" s="94"/>
      <c r="F94" s="97">
        <f>ROUND('DRIs DATA'!F16/'DRIs DATA'!C16*100,2)</f>
        <v>94.68</v>
      </c>
      <c r="G94" s="97"/>
      <c r="H94" s="94" t="s">
        <v>167</v>
      </c>
      <c r="I94" s="94"/>
      <c r="J94" s="95"/>
      <c r="L94" s="96" t="s">
        <v>171</v>
      </c>
      <c r="M94" s="94"/>
      <c r="N94" s="94"/>
      <c r="O94" s="94"/>
      <c r="P94" s="94"/>
      <c r="Q94" s="23">
        <f>ROUND('DRIs DATA'!M16/'DRIs DATA'!K16*100,2)</f>
        <v>158.33000000000001</v>
      </c>
      <c r="R94" s="94" t="s">
        <v>167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180</v>
      </c>
      <c r="C96" s="100"/>
      <c r="D96" s="100"/>
      <c r="E96" s="100"/>
      <c r="F96" s="100"/>
      <c r="G96" s="100"/>
      <c r="H96" s="100"/>
      <c r="I96" s="100"/>
      <c r="J96" s="101"/>
      <c r="L96" s="105" t="s">
        <v>173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193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264</v>
      </c>
      <c r="C120" s="89"/>
      <c r="D120" s="89"/>
      <c r="E120" s="89"/>
      <c r="F120" s="89"/>
      <c r="G120" s="89"/>
      <c r="H120" s="89"/>
      <c r="I120" s="89"/>
      <c r="J120" s="90"/>
      <c r="L120" s="88" t="s">
        <v>265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171</v>
      </c>
      <c r="C121" s="16"/>
      <c r="D121" s="16"/>
      <c r="E121" s="15"/>
      <c r="F121" s="97">
        <f>ROUND('DRIs DATA'!F26/'DRIs DATA'!C26*100,2)</f>
        <v>124.6</v>
      </c>
      <c r="G121" s="97"/>
      <c r="H121" s="94" t="s">
        <v>166</v>
      </c>
      <c r="I121" s="94"/>
      <c r="J121" s="95"/>
      <c r="L121" s="42" t="s">
        <v>171</v>
      </c>
      <c r="M121" s="20"/>
      <c r="N121" s="20"/>
      <c r="O121" s="23"/>
      <c r="P121" s="6"/>
      <c r="Q121" s="58">
        <f>ROUND('DRIs DATA'!AH26/'DRIs DATA'!AE26*100,2)</f>
        <v>100</v>
      </c>
      <c r="R121" s="94" t="s">
        <v>166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174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269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262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263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194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266</v>
      </c>
      <c r="C171" s="89"/>
      <c r="D171" s="89"/>
      <c r="E171" s="89"/>
      <c r="F171" s="89"/>
      <c r="G171" s="89"/>
      <c r="H171" s="89"/>
      <c r="I171" s="89"/>
      <c r="J171" s="90"/>
      <c r="L171" s="88" t="s">
        <v>176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171</v>
      </c>
      <c r="C172" s="20"/>
      <c r="D172" s="20"/>
      <c r="E172" s="6"/>
      <c r="F172" s="97">
        <f>ROUND('DRIs DATA'!F36/'DRIs DATA'!C36*100,2)</f>
        <v>72.760000000000005</v>
      </c>
      <c r="G172" s="9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394.47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185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187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267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171</v>
      </c>
      <c r="C197" s="20"/>
      <c r="D197" s="20"/>
      <c r="E197" s="6"/>
      <c r="F197" s="97">
        <f>ROUND('DRIs DATA'!F46/'DRIs DATA'!C46*100,2)</f>
        <v>134</v>
      </c>
      <c r="G197" s="9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186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195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188</v>
      </c>
      <c r="C209" s="117"/>
      <c r="D209" s="117"/>
      <c r="E209" s="117"/>
      <c r="F209" s="117"/>
      <c r="G209" s="117"/>
      <c r="H209" s="117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98" t="s">
        <v>190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2020-11-26T00:16:44Z</dcterms:modified>
</cp:coreProperties>
</file>