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<sst xmlns="http://schemas.openxmlformats.org/spreadsheetml/2006/main" count="692" uniqueCount="283">
  <si>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</si>
  <si>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</si>
  <si>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</si>
  <si>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</si>
  <si>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</si>
  <si>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</si>
  <si>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</si>
  <si>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</si>
  <si>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</si>
  <si>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</si>
  <si>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</si>
  <si>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</si>
  <si>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</si>
  <si>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</si>
  <si>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</si>
  <si>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</si>
  <si>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</si>
  <si>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</si>
  <si>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</si>
  <si>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</si>
  <si>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</si>
  <si>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</si>
  <si>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</si>
  <si>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</si>
  <si>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</si>
  <si>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</si>
  <si>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</si>
  <si>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</si>
  <si>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</si>
  <si>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</si>
  <si>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</si>
  <si>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</si>
  <si>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</si>
  <si>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</si>
  <si>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</si>
  <si>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</si>
  <si>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</si>
  <si>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</si>
  <si>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</si>
  <si>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</si>
  <si>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</si>
  <si>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</si>
  <si>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</si>
  <si>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</si>
  <si>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</si>
  <si>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</si>
  <si>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</si>
  <si>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</si>
  <si>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</si>
  <si>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</si>
  <si>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</si>
  <si>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</si>
  <si>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</si>
  <si>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</si>
  <si>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</si>
  <si>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</si>
  <si>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</si>
  <si>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</si>
  <si>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</si>
  <si>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</si>
  <si>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</si>
  <si>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</si>
  <si>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</si>
  <si>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</si>
  <si>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</si>
  <si>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</si>
  <si>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</si>
  <si>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</si>
  <si>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</si>
  <si>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</si>
  <si>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</si>
  <si>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</si>
  <si>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</si>
  <si>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</si>
  <si>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</si>
  <si>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</si>
  <si>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</si>
  <si>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</si>
  <si>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</si>
  <si>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</si>
  <si>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</si>
  <si>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</si>
  <si>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</si>
  <si>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</si>
  <si>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</si>
  <si>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</si>
  <si>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</si>
  <si>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</si>
  <si>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</si>
  <si>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</si>
  <si>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</si>
  <si>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</si>
  <si>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</si>
  <si>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</si>
  <si>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</si>
  <si>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</si>
  <si>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</si>
  <si>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</si>
  <si>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</si>
  <si>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</si>
  <si>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</si>
  <si>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</si>
  <si>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</si>
  <si>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</si>
  <si>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</si>
  <si>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</si>
  <si>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</si>
  <si>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</si>
  <si>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</si>
  <si>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</si>
  <si>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</si>
  <si>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</si>
  <si>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</si>
  <si>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</si>
  <si>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</si>
  <si>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</si>
  <si>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</si>
  <si>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</si>
  <si>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</si>
  <si>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</si>
  <si>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</si>
  <si>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</si>
  <si>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</si>
  <si>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</si>
  <si>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</si>
  <si>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</si>
  <si>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</si>
  <si>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</si>
  <si>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</si>
  <si>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</si>
  <si>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</si>
  <si>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</si>
  <si>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</si>
  <si>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</si>
  <si>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</si>
  <si>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</si>
  <si>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</si>
  <si>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</si>
  <si>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</si>
  <si>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</si>
  <si>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</si>
  <si>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</si>
  <si>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</si>
  <si>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</si>
  <si>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</si>
  <si>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</si>
  <si>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</si>
  <si>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</si>
  <si>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</si>
  <si>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</si>
  <si>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</si>
  <si>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</si>
  <si>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</si>
  <si>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</si>
  <si>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</si>
  <si>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</si>
  <si>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</si>
  <si>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</si>
  <si>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</si>
  <si>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</si>
  <si>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</si>
  <si>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</si>
  <si>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</si>
  <si>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</si>
  <si>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</si>
  <si>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</si>
  <si>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</si>
  <si>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</si>
  <si>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</si>
  <si>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</si>
  <si>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</si>
  <si>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</si>
  <si>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</si>
  <si>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</si>
  <si>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</si>
  <si>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</si>
  <si>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</si>
  <si>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</si>
  <si>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</si>
  <si>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</si>
  <si>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</si>
  <si>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</si>
  <si>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</si>
  <si>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</si>
  <si>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</si>
  <si>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</si>
  <si>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</si>
  <si>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</si>
  <si>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</si>
  <si>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</si>
  <si>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</si>
  <si>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</si>
  <si>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</si>
  <si>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</si>
  <si>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</si>
  <si>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</si>
  <si>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</si>
  <si>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</si>
  <si>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</si>
  <si>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</si>
  <si>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</si>
  <si>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</si>
  <si>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</si>
  <si>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</si>
  <si>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</si>
  <si>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</si>
  <si>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</si>
  <si>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</si>
  <si>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</si>
  <si>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</si>
  <si>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</si>
  <si>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</si>
  <si>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</si>
  <si>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</si>
  <si>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</si>
  <si>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</si>
  <si>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</si>
  <si>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</si>
  <si>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</si>
  <si>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</si>
  <si>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</si>
  <si>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</si>
  <si>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</si>
  <si>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</si>
  <si>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</si>
  <si>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</si>
  <si>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</si>
  <si>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</si>
  <si>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</si>
  <si>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</si>
  <si>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</si>
  <si>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</si>
  <si>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</si>
  <si>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</si>
  <si>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</si>
  <si>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</si>
  <si>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</si>
  <si>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</si>
  <si>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</si>
  <si>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</si>
  <si>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</si>
  <si>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</si>
  <si>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</si>
  <si>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</si>
  <si>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</si>
  <si>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</si>
  <si>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</si>
  <si>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</si>
  <si>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</si>
  <si>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</si>
  <si>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</si>
  <si>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</si>
  <si>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</si>
  <si>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</si>
  <si>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</si>
  <si>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</si>
  <si>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</si>
  <si>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</si>
  <si>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</si>
  <si>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</si>
  <si>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</si>
  <si>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</si>
  <si>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</si>
  <si>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</si>
  <si>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</si>
  <si>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</si>
  <si>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</si>
  <si>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</si>
  <si>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</si>
  <si>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</si>
  <si>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</si>
  <si>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</si>
  <si>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</si>
  <si>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</si>
  <si>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</si>
  <si>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</si>
  <si>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</si>
  <si>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</si>
  <si>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</si>
  <si>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양영숙, ID : H1900374)</t>
  </si>
  <si>
    <t>2020년 11월 24일 11:17:03</t>
  </si>
  <si>
    <t>H1900374</t>
  </si>
  <si>
    <t>양영숙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</si>
</sst>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51848"/>
        <c:axId val="256554592"/>
      </c:barChart>
      <c:catAx>
        <c:axId val="25655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54592"/>
        <c:crosses val="autoZero"/>
        <c:auto val="1"/>
        <c:lblAlgn val="ctr"/>
        <c:lblOffset val="100"/>
        <c:noMultiLvlLbl val="0"/>
      </c:catAx>
      <c:valAx>
        <c:axId val="25655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5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797728"/>
        <c:axId val="476802040"/>
      </c:barChart>
      <c:catAx>
        <c:axId val="47679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02040"/>
        <c:crosses val="autoZero"/>
        <c:auto val="1"/>
        <c:lblAlgn val="ctr"/>
        <c:lblOffset val="100"/>
        <c:noMultiLvlLbl val="0"/>
      </c:catAx>
      <c:valAx>
        <c:axId val="47680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79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53416"/>
        <c:axId val="256552240"/>
      </c:barChart>
      <c:catAx>
        <c:axId val="25655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52240"/>
        <c:crosses val="autoZero"/>
        <c:auto val="1"/>
        <c:lblAlgn val="ctr"/>
        <c:lblOffset val="100"/>
        <c:noMultiLvlLbl val="0"/>
      </c:catAx>
      <c:valAx>
        <c:axId val="25655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5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53808"/>
        <c:axId val="477349440"/>
      </c:barChart>
      <c:catAx>
        <c:axId val="25655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349440"/>
        <c:crosses val="autoZero"/>
        <c:auto val="1"/>
        <c:lblAlgn val="ctr"/>
        <c:lblOffset val="100"/>
        <c:noMultiLvlLbl val="0"/>
      </c:catAx>
      <c:valAx>
        <c:axId val="47734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5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3695.7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347872"/>
        <c:axId val="477349832"/>
      </c:barChart>
      <c:catAx>
        <c:axId val="4773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349832"/>
        <c:crosses val="autoZero"/>
        <c:auto val="1"/>
        <c:lblAlgn val="ctr"/>
        <c:lblOffset val="100"/>
        <c:noMultiLvlLbl val="0"/>
      </c:catAx>
      <c:valAx>
        <c:axId val="477349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3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350224"/>
        <c:axId val="477347480"/>
      </c:barChart>
      <c:catAx>
        <c:axId val="47735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347480"/>
        <c:crosses val="autoZero"/>
        <c:auto val="1"/>
        <c:lblAlgn val="ctr"/>
        <c:lblOffset val="100"/>
        <c:noMultiLvlLbl val="0"/>
      </c:catAx>
      <c:valAx>
        <c:axId val="47734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35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351008"/>
        <c:axId val="477346696"/>
      </c:barChart>
      <c:catAx>
        <c:axId val="47735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346696"/>
        <c:crosses val="autoZero"/>
        <c:auto val="1"/>
        <c:lblAlgn val="ctr"/>
        <c:lblOffset val="100"/>
        <c:noMultiLvlLbl val="0"/>
      </c:catAx>
      <c:valAx>
        <c:axId val="47734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3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352576"/>
        <c:axId val="477351400"/>
      </c:barChart>
      <c:catAx>
        <c:axId val="47735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351400"/>
        <c:crosses val="autoZero"/>
        <c:auto val="1"/>
        <c:lblAlgn val="ctr"/>
        <c:lblOffset val="100"/>
        <c:noMultiLvlLbl val="0"/>
      </c:catAx>
      <c:valAx>
        <c:axId val="477351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3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348264"/>
        <c:axId val="477348656"/>
      </c:barChart>
      <c:catAx>
        <c:axId val="47734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348656"/>
        <c:crosses val="autoZero"/>
        <c:auto val="1"/>
        <c:lblAlgn val="ctr"/>
        <c:lblOffset val="100"/>
        <c:noMultiLvlLbl val="0"/>
      </c:catAx>
      <c:valAx>
        <c:axId val="4773486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34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346304"/>
        <c:axId val="477347088"/>
      </c:barChart>
      <c:catAx>
        <c:axId val="4773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347088"/>
        <c:crosses val="autoZero"/>
        <c:auto val="1"/>
        <c:lblAlgn val="ctr"/>
        <c:lblOffset val="100"/>
        <c:noMultiLvlLbl val="0"/>
      </c:catAx>
      <c:valAx>
        <c:axId val="47734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03480"/>
        <c:axId val="478207400"/>
      </c:barChart>
      <c:catAx>
        <c:axId val="47820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07400"/>
        <c:crosses val="autoZero"/>
        <c:auto val="1"/>
        <c:lblAlgn val="ctr"/>
        <c:lblOffset val="100"/>
        <c:noMultiLvlLbl val="0"/>
      </c:catAx>
      <c:valAx>
        <c:axId val="478207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0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54984"/>
        <c:axId val="256555768"/>
      </c:barChart>
      <c:catAx>
        <c:axId val="25655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55768"/>
        <c:crosses val="autoZero"/>
        <c:auto val="1"/>
        <c:lblAlgn val="ctr"/>
        <c:lblOffset val="100"/>
        <c:noMultiLvlLbl val="0"/>
      </c:catAx>
      <c:valAx>
        <c:axId val="256555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5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05832"/>
        <c:axId val="478209360"/>
      </c:barChart>
      <c:catAx>
        <c:axId val="47820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09360"/>
        <c:crosses val="autoZero"/>
        <c:auto val="1"/>
        <c:lblAlgn val="ctr"/>
        <c:lblOffset val="100"/>
        <c:noMultiLvlLbl val="0"/>
      </c:catAx>
      <c:valAx>
        <c:axId val="47820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0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04264"/>
        <c:axId val="478209752"/>
      </c:barChart>
      <c:catAx>
        <c:axId val="47820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09752"/>
        <c:crosses val="autoZero"/>
        <c:auto val="1"/>
        <c:lblAlgn val="ctr"/>
        <c:lblOffset val="100"/>
        <c:noMultiLvlLbl val="0"/>
      </c:catAx>
      <c:valAx>
        <c:axId val="47820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0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</c:v>
                </c:pt>
                <c:pt idx="1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208968"/>
        <c:axId val="478210144"/>
      </c:barChart>
      <c:catAx>
        <c:axId val="4782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10144"/>
        <c:crosses val="autoZero"/>
        <c:auto val="1"/>
        <c:lblAlgn val="ctr"/>
        <c:lblOffset val="100"/>
        <c:noMultiLvlLbl val="0"/>
      </c:catAx>
      <c:valAx>
        <c:axId val="47821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14.062837</c:v>
                </c:pt>
                <c:pt idx="1">
                  <c:v>17.646585000000002</c:v>
                </c:pt>
                <c:pt idx="2">
                  <c:v>15.932839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06224"/>
        <c:axId val="478208576"/>
      </c:barChart>
      <c:catAx>
        <c:axId val="47820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08576"/>
        <c:crosses val="autoZero"/>
        <c:auto val="1"/>
        <c:lblAlgn val="ctr"/>
        <c:lblOffset val="100"/>
        <c:noMultiLvlLbl val="0"/>
      </c:catAx>
      <c:valAx>
        <c:axId val="47820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0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07792"/>
        <c:axId val="478205440"/>
      </c:barChart>
      <c:catAx>
        <c:axId val="4782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05440"/>
        <c:crosses val="autoZero"/>
        <c:auto val="1"/>
        <c:lblAlgn val="ctr"/>
        <c:lblOffset val="100"/>
        <c:noMultiLvlLbl val="0"/>
      </c:catAx>
      <c:valAx>
        <c:axId val="47820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0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</c:v>
                </c:pt>
                <c:pt idx="1">
                  <c:v>9.1999999999999993</c:v>
                </c:pt>
                <c:pt idx="2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207008"/>
        <c:axId val="479013200"/>
      </c:barChart>
      <c:catAx>
        <c:axId val="47820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13200"/>
        <c:crosses val="autoZero"/>
        <c:auto val="1"/>
        <c:lblAlgn val="ctr"/>
        <c:lblOffset val="100"/>
        <c:noMultiLvlLbl val="0"/>
      </c:catAx>
      <c:valAx>
        <c:axId val="47901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2656.5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11240"/>
        <c:axId val="479011632"/>
      </c:barChart>
      <c:catAx>
        <c:axId val="47901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11632"/>
        <c:crosses val="autoZero"/>
        <c:auto val="1"/>
        <c:lblAlgn val="ctr"/>
        <c:lblOffset val="100"/>
        <c:noMultiLvlLbl val="0"/>
      </c:catAx>
      <c:valAx>
        <c:axId val="479011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1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06928"/>
        <c:axId val="479010064"/>
      </c:barChart>
      <c:catAx>
        <c:axId val="47900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10064"/>
        <c:crosses val="autoZero"/>
        <c:auto val="1"/>
        <c:lblAlgn val="ctr"/>
        <c:lblOffset val="100"/>
        <c:noMultiLvlLbl val="0"/>
      </c:catAx>
      <c:valAx>
        <c:axId val="47901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0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529.79999999999995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10848"/>
        <c:axId val="479012024"/>
      </c:barChart>
      <c:catAx>
        <c:axId val="47901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12024"/>
        <c:crosses val="autoZero"/>
        <c:auto val="1"/>
        <c:lblAlgn val="ctr"/>
        <c:lblOffset val="100"/>
        <c:noMultiLvlLbl val="0"/>
      </c:catAx>
      <c:valAx>
        <c:axId val="47901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1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553024"/>
        <c:axId val="256551064"/>
      </c:barChart>
      <c:catAx>
        <c:axId val="25655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51064"/>
        <c:crosses val="autoZero"/>
        <c:auto val="1"/>
        <c:lblAlgn val="ctr"/>
        <c:lblOffset val="100"/>
        <c:noMultiLvlLbl val="0"/>
      </c:catAx>
      <c:valAx>
        <c:axId val="25655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5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7083.3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09672"/>
        <c:axId val="479012416"/>
      </c:barChart>
      <c:catAx>
        <c:axId val="4790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12416"/>
        <c:crosses val="autoZero"/>
        <c:auto val="1"/>
        <c:lblAlgn val="ctr"/>
        <c:lblOffset val="100"/>
        <c:noMultiLvlLbl val="0"/>
      </c:catAx>
      <c:valAx>
        <c:axId val="47901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08496"/>
        <c:axId val="479013592"/>
      </c:barChart>
      <c:catAx>
        <c:axId val="47900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13592"/>
        <c:crosses val="autoZero"/>
        <c:auto val="1"/>
        <c:lblAlgn val="ctr"/>
        <c:lblOffset val="100"/>
        <c:noMultiLvlLbl val="0"/>
      </c:catAx>
      <c:valAx>
        <c:axId val="47901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0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007712"/>
        <c:axId val="479008104"/>
      </c:barChart>
      <c:catAx>
        <c:axId val="47900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008104"/>
        <c:crosses val="autoZero"/>
        <c:auto val="1"/>
        <c:lblAlgn val="ctr"/>
        <c:lblOffset val="100"/>
        <c:noMultiLvlLbl val="0"/>
      </c:catAx>
      <c:valAx>
        <c:axId val="47900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00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298.10000000000002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325040"/>
        <c:axId val="476794984"/>
      </c:barChart>
      <c:catAx>
        <c:axId val="20632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794984"/>
        <c:crosses val="autoZero"/>
        <c:auto val="1"/>
        <c:lblAlgn val="ctr"/>
        <c:lblOffset val="100"/>
        <c:noMultiLvlLbl val="0"/>
      </c:catAx>
      <c:valAx>
        <c:axId val="47679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32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794592"/>
        <c:axId val="476800080"/>
      </c:barChart>
      <c:catAx>
        <c:axId val="4767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00080"/>
        <c:crosses val="autoZero"/>
        <c:auto val="1"/>
        <c:lblAlgn val="ctr"/>
        <c:lblOffset val="100"/>
        <c:noMultiLvlLbl val="0"/>
      </c:catAx>
      <c:valAx>
        <c:axId val="476800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7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798904"/>
        <c:axId val="476800864"/>
      </c:barChart>
      <c:catAx>
        <c:axId val="47679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00864"/>
        <c:crosses val="autoZero"/>
        <c:auto val="1"/>
        <c:lblAlgn val="ctr"/>
        <c:lblOffset val="100"/>
        <c:noMultiLvlLbl val="0"/>
      </c:catAx>
      <c:valAx>
        <c:axId val="47680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79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799296"/>
        <c:axId val="476799688"/>
      </c:barChart>
      <c:catAx>
        <c:axId val="47679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799688"/>
        <c:crosses val="autoZero"/>
        <c:auto val="1"/>
        <c:lblAlgn val="ctr"/>
        <c:lblOffset val="100"/>
        <c:noMultiLvlLbl val="0"/>
      </c:catAx>
      <c:valAx>
        <c:axId val="47679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7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795768"/>
        <c:axId val="476796944"/>
      </c:barChart>
      <c:catAx>
        <c:axId val="47679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796944"/>
        <c:crosses val="autoZero"/>
        <c:auto val="1"/>
        <c:lblAlgn val="ctr"/>
        <c:lblOffset val="100"/>
        <c:noMultiLvlLbl val="0"/>
      </c:catAx>
      <c:valAx>
        <c:axId val="47679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79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00472"/>
        <c:axId val="476801256"/>
      </c:barChart>
      <c:catAx>
        <c:axId val="47680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01256"/>
        <c:crosses val="autoZero"/>
        <c:auto val="1"/>
        <c:lblAlgn val="ctr"/>
        <c:lblOffset val="100"/>
        <c:noMultiLvlLbl val="0"/>
      </c:catAx>
      <c:valAx>
        <c:axId val="47680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0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양영숙, ID : H1900374)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11:17:03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56</v>
      </c>
      <c r="B4" s="76"/>
      <c r="C4" s="76"/>
      <c r="D4" s="46"/>
      <c r="E4" s="73" t="s">
        <v>198</v>
      </c>
      <c r="F4" s="74"/>
      <c r="G4" s="74"/>
      <c r="H4" s="75"/>
      <c r="I4" s="46"/>
      <c r="J4" s="73" t="s">
        <v>199</v>
      </c>
      <c r="K4" s="74"/>
      <c r="L4" s="75"/>
      <c r="M4" s="46"/>
      <c r="N4" s="76" t="s">
        <v>200</v>
      </c>
      <c r="O4" s="76"/>
      <c r="P4" s="76"/>
      <c r="Q4" s="76"/>
      <c r="R4" s="76"/>
      <c r="S4" s="76"/>
      <c r="T4" s="46"/>
      <c r="U4" s="76" t="s">
        <v>201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2656.5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74.5</v>
      </c>
      <c r="G8" s="59">
        <f>'DRIs DATA 입력'!G8</f>
        <v>9.1999999999999993</v>
      </c>
      <c r="H8" s="59">
        <f>'DRIs DATA 입력'!H8</f>
        <v>16.3</v>
      </c>
      <c r="I8" s="46"/>
      <c r="J8" s="59" t="s">
        <v>216</v>
      </c>
      <c r="K8" s="59">
        <f>'DRIs DATA 입력'!K8</f>
        <v>7</v>
      </c>
      <c r="L8" s="59">
        <f>'DRIs DATA 입력'!L8</f>
        <v>12.6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218</v>
      </c>
      <c r="B14" s="76"/>
      <c r="C14" s="76"/>
      <c r="D14" s="76"/>
      <c r="E14" s="76"/>
      <c r="F14" s="76"/>
      <c r="G14" s="46"/>
      <c r="H14" s="76" t="s">
        <v>219</v>
      </c>
      <c r="I14" s="76"/>
      <c r="J14" s="76"/>
      <c r="K14" s="76"/>
      <c r="L14" s="76"/>
      <c r="M14" s="76"/>
      <c r="N14" s="46"/>
      <c r="O14" s="76" t="s">
        <v>220</v>
      </c>
      <c r="P14" s="76"/>
      <c r="Q14" s="76"/>
      <c r="R14" s="76"/>
      <c r="S14" s="76"/>
      <c r="T14" s="76"/>
      <c r="U14" s="46"/>
      <c r="V14" s="76" t="s">
        <v>221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673.4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4.0999999999999996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298.10000000000002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223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224</v>
      </c>
      <c r="B24" s="76"/>
      <c r="C24" s="76"/>
      <c r="D24" s="76"/>
      <c r="E24" s="76"/>
      <c r="F24" s="76"/>
      <c r="G24" s="46"/>
      <c r="H24" s="76" t="s">
        <v>225</v>
      </c>
      <c r="I24" s="76"/>
      <c r="J24" s="76"/>
      <c r="K24" s="76"/>
      <c r="L24" s="76"/>
      <c r="M24" s="76"/>
      <c r="N24" s="46"/>
      <c r="O24" s="76" t="s">
        <v>226</v>
      </c>
      <c r="P24" s="76"/>
      <c r="Q24" s="76"/>
      <c r="R24" s="76"/>
      <c r="S24" s="76"/>
      <c r="T24" s="76"/>
      <c r="U24" s="46"/>
      <c r="V24" s="76" t="s">
        <v>227</v>
      </c>
      <c r="W24" s="76"/>
      <c r="X24" s="76"/>
      <c r="Y24" s="76"/>
      <c r="Z24" s="76"/>
      <c r="AA24" s="76"/>
      <c r="AB24" s="46"/>
      <c r="AC24" s="76" t="s">
        <v>228</v>
      </c>
      <c r="AD24" s="76"/>
      <c r="AE24" s="76"/>
      <c r="AF24" s="76"/>
      <c r="AG24" s="76"/>
      <c r="AH24" s="76"/>
      <c r="AI24" s="46"/>
      <c r="AJ24" s="76" t="s">
        <v>229</v>
      </c>
      <c r="AK24" s="76"/>
      <c r="AL24" s="76"/>
      <c r="AM24" s="76"/>
      <c r="AN24" s="76"/>
      <c r="AO24" s="76"/>
      <c r="AP24" s="46"/>
      <c r="AQ24" s="76" t="s">
        <v>230</v>
      </c>
      <c r="AR24" s="76"/>
      <c r="AS24" s="76"/>
      <c r="AT24" s="76"/>
      <c r="AU24" s="76"/>
      <c r="AV24" s="76"/>
      <c r="AW24" s="46"/>
      <c r="AX24" s="76" t="s">
        <v>231</v>
      </c>
      <c r="AY24" s="76"/>
      <c r="AZ24" s="76"/>
      <c r="BA24" s="76"/>
      <c r="BB24" s="76"/>
      <c r="BC24" s="76"/>
      <c r="BD24" s="46"/>
      <c r="BE24" s="76" t="s">
        <v>232</v>
      </c>
      <c r="BF24" s="76"/>
      <c r="BG24" s="76"/>
      <c r="BH24" s="76"/>
      <c r="BI24" s="76"/>
      <c r="BJ24" s="7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110.6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688.5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1.1000000000000001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235</v>
      </c>
      <c r="B34" s="76"/>
      <c r="C34" s="76"/>
      <c r="D34" s="76"/>
      <c r="E34" s="76"/>
      <c r="F34" s="76"/>
      <c r="G34" s="46"/>
      <c r="H34" s="76" t="s">
        <v>236</v>
      </c>
      <c r="I34" s="76"/>
      <c r="J34" s="76"/>
      <c r="K34" s="76"/>
      <c r="L34" s="76"/>
      <c r="M34" s="76"/>
      <c r="N34" s="46"/>
      <c r="O34" s="76" t="s">
        <v>237</v>
      </c>
      <c r="P34" s="76"/>
      <c r="Q34" s="76"/>
      <c r="R34" s="76"/>
      <c r="S34" s="76"/>
      <c r="T34" s="76"/>
      <c r="U34" s="46"/>
      <c r="V34" s="76" t="s">
        <v>238</v>
      </c>
      <c r="W34" s="76"/>
      <c r="X34" s="76"/>
      <c r="Y34" s="76"/>
      <c r="Z34" s="76"/>
      <c r="AA34" s="76"/>
      <c r="AB34" s="46"/>
      <c r="AC34" s="76" t="s">
        <v>239</v>
      </c>
      <c r="AD34" s="76"/>
      <c r="AE34" s="76"/>
      <c r="AF34" s="76"/>
      <c r="AG34" s="76"/>
      <c r="AH34" s="76"/>
      <c r="AI34" s="46"/>
      <c r="AJ34" s="76" t="s">
        <v>240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529.79999999999995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1592.6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7083.3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3695.7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170.9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242</v>
      </c>
      <c r="B44" s="76"/>
      <c r="C44" s="76"/>
      <c r="D44" s="76"/>
      <c r="E44" s="76"/>
      <c r="F44" s="76"/>
      <c r="G44" s="46"/>
      <c r="H44" s="76" t="s">
        <v>243</v>
      </c>
      <c r="I44" s="76"/>
      <c r="J44" s="76"/>
      <c r="K44" s="76"/>
      <c r="L44" s="76"/>
      <c r="M44" s="76"/>
      <c r="N44" s="46"/>
      <c r="O44" s="76" t="s">
        <v>244</v>
      </c>
      <c r="P44" s="76"/>
      <c r="Q44" s="76"/>
      <c r="R44" s="76"/>
      <c r="S44" s="76"/>
      <c r="T44" s="76"/>
      <c r="U44" s="46"/>
      <c r="V44" s="76" t="s">
        <v>245</v>
      </c>
      <c r="W44" s="76"/>
      <c r="X44" s="76"/>
      <c r="Y44" s="76"/>
      <c r="Z44" s="76"/>
      <c r="AA44" s="76"/>
      <c r="AB44" s="46"/>
      <c r="AC44" s="76" t="s">
        <v>246</v>
      </c>
      <c r="AD44" s="76"/>
      <c r="AE44" s="76"/>
      <c r="AF44" s="76"/>
      <c r="AG44" s="76"/>
      <c r="AH44" s="76"/>
      <c r="AI44" s="46"/>
      <c r="AJ44" s="76" t="s">
        <v>247</v>
      </c>
      <c r="AK44" s="76"/>
      <c r="AL44" s="76"/>
      <c r="AM44" s="76"/>
      <c r="AN44" s="76"/>
      <c r="AO44" s="76"/>
      <c r="AP44" s="46"/>
      <c r="AQ44" s="76" t="s">
        <v>248</v>
      </c>
      <c r="AR44" s="76"/>
      <c r="AS44" s="76"/>
      <c r="AT44" s="76"/>
      <c r="AU44" s="76"/>
      <c r="AV44" s="76"/>
      <c r="AW44" s="46"/>
      <c r="AX44" s="76" t="s">
        <v>249</v>
      </c>
      <c r="AY44" s="76"/>
      <c r="AZ44" s="76"/>
      <c r="BA44" s="76"/>
      <c r="BB44" s="76"/>
      <c r="BC44" s="76"/>
      <c r="BD44" s="46"/>
      <c r="BE44" s="76" t="s">
        <v>250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1017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183.6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Y53" sqref="Y53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1940</v>
      </c>
      <c r="C6" s="68">
        <v>2656.5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70</v>
      </c>
      <c r="Q6" s="68">
        <v>0</v>
      </c>
      <c r="R6" s="68">
        <v>0</v>
      </c>
      <c r="S6" s="68">
        <v>95.9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31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74.5</v>
      </c>
      <c r="G8" s="68">
        <v>9.1999999999999993</v>
      </c>
      <c r="H8" s="68">
        <v>16.3</v>
      </c>
      <c r="J8" s="68" t="s">
        <v>216</v>
      </c>
      <c r="K8" s="68">
        <v>7</v>
      </c>
      <c r="L8" s="68">
        <v>12.6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760</v>
      </c>
      <c r="C16" s="68">
        <v>1040</v>
      </c>
      <c r="D16" s="68">
        <v>0</v>
      </c>
      <c r="E16" s="68">
        <v>3000</v>
      </c>
      <c r="F16" s="68">
        <v>673.4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25.9</v>
      </c>
      <c r="O16" s="68" t="s">
        <v>4</v>
      </c>
      <c r="P16" s="68">
        <v>0</v>
      </c>
      <c r="Q16" s="68">
        <v>0</v>
      </c>
      <c r="R16" s="68">
        <v>15</v>
      </c>
      <c r="S16" s="68">
        <v>100</v>
      </c>
      <c r="T16" s="68">
        <v>4.0999999999999996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298.10000000000002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110.6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2.5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1.9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20.7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2.4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688.5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8.4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3.1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1.1000000000000001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560</v>
      </c>
      <c r="C36" s="68">
        <v>800</v>
      </c>
      <c r="D36" s="68">
        <v>0</v>
      </c>
      <c r="E36" s="68">
        <v>2500</v>
      </c>
      <c r="F36" s="68">
        <v>529.79999999999995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1592.6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7083.3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3695.7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92.6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170.9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19.8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15.2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1017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5.3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183.6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126.9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O28" sqref="O2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>
      <c r="A2" s="71" t="s">
        <v>281</v>
      </c>
      <c r="B2" s="71" t="s">
        <v>282</v>
      </c>
      <c r="C2" s="71" t="s">
        <v>278</v>
      </c>
      <c r="D2" s="71">
        <v>67</v>
      </c>
      <c r="E2" s="71">
        <v>2656.5412999999999</v>
      </c>
      <c r="F2" s="71">
        <v>438.57400000000001</v>
      </c>
      <c r="G2" s="71">
        <v>54.2273</v>
      </c>
      <c r="H2" s="71">
        <v>28.090641000000002</v>
      </c>
      <c r="I2" s="71">
        <v>26.136659999999999</v>
      </c>
      <c r="J2" s="71">
        <v>95.928319999999999</v>
      </c>
      <c r="K2" s="71">
        <v>51.324936000000001</v>
      </c>
      <c r="L2" s="71">
        <v>44.603386</v>
      </c>
      <c r="M2" s="71">
        <v>30.970139</v>
      </c>
      <c r="N2" s="71">
        <v>3.5924957000000002</v>
      </c>
      <c r="O2" s="71">
        <v>16.562439000000001</v>
      </c>
      <c r="P2" s="71">
        <v>819.69653000000005</v>
      </c>
      <c r="Q2" s="71">
        <v>30.943888000000001</v>
      </c>
      <c r="R2" s="71">
        <v>673.36479999999995</v>
      </c>
      <c r="S2" s="71">
        <v>119.442055</v>
      </c>
      <c r="T2" s="71">
        <v>6647.0730000000003</v>
      </c>
      <c r="U2" s="71">
        <v>4.1279234999999996</v>
      </c>
      <c r="V2" s="71">
        <v>25.877016000000001</v>
      </c>
      <c r="W2" s="71">
        <v>298.09967</v>
      </c>
      <c r="X2" s="71">
        <v>110.63016</v>
      </c>
      <c r="Y2" s="71">
        <v>2.4997639999999999</v>
      </c>
      <c r="Z2" s="71">
        <v>1.8652302000000001</v>
      </c>
      <c r="AA2" s="71">
        <v>20.70524</v>
      </c>
      <c r="AB2" s="71">
        <v>2.4389552999999999</v>
      </c>
      <c r="AC2" s="71">
        <v>688.52210000000002</v>
      </c>
      <c r="AD2" s="71">
        <v>8.4175950000000004</v>
      </c>
      <c r="AE2" s="71">
        <v>3.1247745</v>
      </c>
      <c r="AF2" s="71">
        <v>1.0840795999999999</v>
      </c>
      <c r="AG2" s="71">
        <v>529.77459999999996</v>
      </c>
      <c r="AH2" s="71">
        <v>345.65325999999999</v>
      </c>
      <c r="AI2" s="71">
        <v>184.12137000000001</v>
      </c>
      <c r="AJ2" s="71">
        <v>1592.6011000000001</v>
      </c>
      <c r="AK2" s="71">
        <v>7083.3104999999996</v>
      </c>
      <c r="AL2" s="71">
        <v>92.624380000000002</v>
      </c>
      <c r="AM2" s="71">
        <v>3695.6781999999998</v>
      </c>
      <c r="AN2" s="71">
        <v>170.88765000000001</v>
      </c>
      <c r="AO2" s="71">
        <v>19.823713000000001</v>
      </c>
      <c r="AP2" s="71">
        <v>13.167776999999999</v>
      </c>
      <c r="AQ2" s="71">
        <v>6.6559362000000002</v>
      </c>
      <c r="AR2" s="71">
        <v>15.201643000000001</v>
      </c>
      <c r="AS2" s="71">
        <v>1016.9978599999999</v>
      </c>
      <c r="AT2" s="71">
        <v>2.5156919E-2</v>
      </c>
      <c r="AU2" s="71">
        <v>5.2587123</v>
      </c>
      <c r="AV2" s="71">
        <v>183.58413999999999</v>
      </c>
      <c r="AW2" s="71">
        <v>126.85014</v>
      </c>
      <c r="AX2" s="71">
        <v>0.25000985999999997</v>
      </c>
      <c r="AY2" s="71">
        <v>2.2346509000000001</v>
      </c>
      <c r="AZ2" s="71">
        <v>414.94506999999999</v>
      </c>
      <c r="BA2" s="71">
        <v>47.657066</v>
      </c>
      <c r="BB2" s="71">
        <v>14.062837</v>
      </c>
      <c r="BC2" s="71">
        <v>17.646585000000002</v>
      </c>
      <c r="BD2" s="71">
        <v>15.932839</v>
      </c>
      <c r="BE2" s="71">
        <v>0.89590639999999999</v>
      </c>
      <c r="BF2" s="71">
        <v>4.0606309999999999</v>
      </c>
      <c r="BG2" s="71">
        <v>1.1518279999999999E-3</v>
      </c>
      <c r="BH2" s="71">
        <v>3.1301020000000001E-3</v>
      </c>
      <c r="BI2" s="71">
        <v>2.8752830000000002E-3</v>
      </c>
      <c r="BJ2" s="71">
        <v>4.0020343E-2</v>
      </c>
      <c r="BK2" s="72">
        <v>8.8602200000000004E-5</v>
      </c>
      <c r="BL2" s="71">
        <v>0.32526245999999998</v>
      </c>
      <c r="BM2" s="71">
        <v>4.4388046000000001</v>
      </c>
      <c r="BN2" s="71">
        <v>1.4057710000000001</v>
      </c>
      <c r="BO2" s="71">
        <v>77.222049999999996</v>
      </c>
      <c r="BP2" s="71">
        <v>13.488211</v>
      </c>
      <c r="BQ2" s="71">
        <v>24.698398999999998</v>
      </c>
      <c r="BR2" s="71">
        <v>91.350620000000006</v>
      </c>
      <c r="BS2" s="71">
        <v>35.430979999999998</v>
      </c>
      <c r="BT2" s="71">
        <v>15.424263</v>
      </c>
      <c r="BU2" s="71">
        <v>3.484201E-2</v>
      </c>
      <c r="BV2" s="71">
        <v>5.6581359999999997E-2</v>
      </c>
      <c r="BW2" s="71">
        <v>1.0232060999999999</v>
      </c>
      <c r="BX2" s="71">
        <v>1.7019917</v>
      </c>
      <c r="BY2" s="71">
        <v>0.14086619</v>
      </c>
      <c r="BZ2" s="71">
        <v>7.6827500000000001E-4</v>
      </c>
      <c r="CA2" s="71">
        <v>1.3096596</v>
      </c>
      <c r="CB2" s="71">
        <v>2.7839744E-2</v>
      </c>
      <c r="CC2" s="71">
        <v>0.22092481</v>
      </c>
      <c r="CD2" s="71">
        <v>2.2334103999999999</v>
      </c>
      <c r="CE2" s="71">
        <v>4.5697416999999997E-2</v>
      </c>
      <c r="CF2" s="71">
        <v>0.33831754000000003</v>
      </c>
      <c r="CG2" s="71">
        <v>9.9000000000000005E-7</v>
      </c>
      <c r="CH2" s="71">
        <v>4.0430149999999998E-2</v>
      </c>
      <c r="CI2" s="72">
        <v>4.6815999999999998E-7</v>
      </c>
      <c r="CJ2" s="71">
        <v>5.1468185999999996</v>
      </c>
      <c r="CK2" s="71">
        <v>1.2177800000000001E-2</v>
      </c>
      <c r="CL2" s="71">
        <v>0.76263784999999995</v>
      </c>
      <c r="CM2" s="71">
        <v>4.1535719999999996</v>
      </c>
      <c r="CN2" s="71">
        <v>2869.4416999999999</v>
      </c>
      <c r="CO2" s="71">
        <v>4780.5825000000004</v>
      </c>
      <c r="CP2" s="71">
        <v>2430.4497000000001</v>
      </c>
      <c r="CQ2" s="71">
        <v>1042.0386000000001</v>
      </c>
      <c r="CR2" s="71">
        <v>556.81035999999995</v>
      </c>
      <c r="CS2" s="71">
        <v>620.14813000000004</v>
      </c>
      <c r="CT2" s="71">
        <v>2750.1323000000002</v>
      </c>
      <c r="CU2" s="71">
        <v>1486.0728999999999</v>
      </c>
      <c r="CV2" s="71">
        <v>1956.4048</v>
      </c>
      <c r="CW2" s="71">
        <v>1650.2783999999999</v>
      </c>
      <c r="CX2" s="71">
        <v>484.67007000000001</v>
      </c>
      <c r="CY2" s="71">
        <v>3764.0895999999998</v>
      </c>
      <c r="CZ2" s="71">
        <v>1585.1161</v>
      </c>
      <c r="DA2" s="71">
        <v>3984.1797000000001</v>
      </c>
      <c r="DB2" s="71">
        <v>4151.8402999999998</v>
      </c>
      <c r="DC2" s="71">
        <v>5209.76</v>
      </c>
      <c r="DD2" s="71">
        <v>8670.3050000000003</v>
      </c>
      <c r="DE2" s="71">
        <v>1640.8939</v>
      </c>
      <c r="DF2" s="71">
        <v>4892.3549999999996</v>
      </c>
      <c r="DG2" s="71">
        <v>1939.4313</v>
      </c>
      <c r="DH2" s="71">
        <v>121.63794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47.657066</v>
      </c>
      <c r="B6">
        <f>BB2</f>
        <v>14.062837</v>
      </c>
      <c r="C6">
        <f>BC2</f>
        <v>17.646585000000002</v>
      </c>
      <c r="D6">
        <f>BD2</f>
        <v>15.932839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255</v>
      </c>
      <c r="B2" s="55">
        <v>19347</v>
      </c>
      <c r="C2" s="56">
        <f ca="1">YEAR(TODAY())-YEAR(B2)+IF(TODAY()&gt;=DATE(YEAR(TODAY()),MONTH(B2),DAY(B2)),0,-1)</f>
        <v>67</v>
      </c>
      <c r="E2" s="52">
        <v>162.19999999999999</v>
      </c>
      <c r="F2" s="53" t="s">
        <v>39</v>
      </c>
      <c r="G2" s="52">
        <v>73.900000000000006</v>
      </c>
      <c r="H2" s="51" t="s">
        <v>41</v>
      </c>
      <c r="I2" s="79">
        <f>ROUND(G3/E3^2,1)</f>
        <v>28.1</v>
      </c>
    </row>
    <row r="3" spans="1:9">
      <c r="E3" s="51">
        <f>E2/100</f>
        <v>1.6219999999999999</v>
      </c>
      <c r="F3" s="51" t="s">
        <v>40</v>
      </c>
      <c r="G3" s="51">
        <f>G2</f>
        <v>73.900000000000006</v>
      </c>
      <c r="H3" s="51" t="s">
        <v>41</v>
      </c>
      <c r="I3" s="79"/>
    </row>
    <row r="4" spans="1:9">
      <c r="A4" t="s">
        <v>273</v>
      </c>
    </row>
    <row r="5" spans="1:9">
      <c r="B5" s="60">
        <v>44074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양영숙, ID : H1900374)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2020년 11월 24일 11:17:03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44074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67</v>
      </c>
      <c r="G12" s="144"/>
      <c r="H12" s="144"/>
      <c r="I12" s="144"/>
      <c r="K12" s="135">
        <f>'개인정보 및 신체계측 입력'!E2</f>
        <v>162.19999999999999</v>
      </c>
      <c r="L12" s="136"/>
      <c r="M12" s="129">
        <f>'개인정보 및 신체계측 입력'!G2</f>
        <v>73.900000000000006</v>
      </c>
      <c r="N12" s="130"/>
      <c r="O12" s="125" t="s">
        <v>271</v>
      </c>
      <c r="P12" s="119"/>
      <c r="Q12" s="122">
        <f>'개인정보 및 신체계측 입력'!I2</f>
        <v>28.1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양영숙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50" t="s">
        <v>43</v>
      </c>
      <c r="E36" s="150"/>
      <c r="F36" s="150"/>
      <c r="G36" s="150"/>
      <c r="H36" s="150"/>
      <c r="I36" s="34">
        <f>'DRIs DATA'!F8</f>
        <v>74.5</v>
      </c>
      <c r="J36" s="151" t="s">
        <v>44</v>
      </c>
      <c r="K36" s="151"/>
      <c r="L36" s="151"/>
      <c r="M36" s="151"/>
      <c r="N36" s="35"/>
      <c r="O36" s="149" t="s">
        <v>45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182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50" t="s">
        <v>43</v>
      </c>
      <c r="E41" s="150"/>
      <c r="F41" s="150"/>
      <c r="G41" s="150"/>
      <c r="H41" s="150"/>
      <c r="I41" s="34">
        <f>'DRIs DATA'!G8</f>
        <v>9.1999999999999993</v>
      </c>
      <c r="J41" s="151" t="s">
        <v>44</v>
      </c>
      <c r="K41" s="151"/>
      <c r="L41" s="151"/>
      <c r="M41" s="151"/>
      <c r="N41" s="35"/>
      <c r="O41" s="148" t="s">
        <v>49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184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2" t="s">
        <v>43</v>
      </c>
      <c r="E46" s="152"/>
      <c r="F46" s="152"/>
      <c r="G46" s="152"/>
      <c r="H46" s="152"/>
      <c r="I46" s="34">
        <f>'DRIs DATA'!H8</f>
        <v>16.3</v>
      </c>
      <c r="J46" s="151" t="s">
        <v>44</v>
      </c>
      <c r="K46" s="151"/>
      <c r="L46" s="151"/>
      <c r="M46" s="151"/>
      <c r="N46" s="35"/>
      <c r="O46" s="148" t="s">
        <v>48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183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191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164</v>
      </c>
      <c r="D69" s="157"/>
      <c r="E69" s="157"/>
      <c r="F69" s="157"/>
      <c r="G69" s="157"/>
      <c r="H69" s="150" t="s">
        <v>170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8">
        <f>ROUND('그룹 전체 사용자의 일일 입력'!D6/MAX('그룹 전체 사용자의 일일 입력'!$B$6,'그룹 전체 사용자의 일일 입력'!$C$6,'그룹 전체 사용자의 일일 입력'!$D$6),1)</f>
        <v>0.9</v>
      </c>
      <c r="P69" s="158"/>
      <c r="Q69" s="37" t="s">
        <v>54</v>
      </c>
      <c r="R69" s="35"/>
      <c r="S69" s="35"/>
      <c r="T69" s="6"/>
    </row>
    <row r="70" spans="2:21" ht="18" customHeight="1" thickBot="1">
      <c r="B70" s="6"/>
      <c r="C70" s="92" t="s">
        <v>165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51</v>
      </c>
      <c r="D72" s="157"/>
      <c r="E72" s="157"/>
      <c r="F72" s="157"/>
      <c r="G72" s="157"/>
      <c r="H72" s="38"/>
      <c r="I72" s="150" t="s">
        <v>52</v>
      </c>
      <c r="J72" s="150"/>
      <c r="K72" s="36">
        <f>ROUND('DRIs DATA'!L8,1)</f>
        <v>12.6</v>
      </c>
      <c r="L72" s="36" t="s">
        <v>53</v>
      </c>
      <c r="M72" s="36">
        <f>ROUND('DRIs DATA'!K8,1)</f>
        <v>7</v>
      </c>
      <c r="N72" s="151" t="s">
        <v>54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181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192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268</v>
      </c>
      <c r="C93" s="142"/>
      <c r="D93" s="142"/>
      <c r="E93" s="142"/>
      <c r="F93" s="142"/>
      <c r="G93" s="142"/>
      <c r="H93" s="142"/>
      <c r="I93" s="142"/>
      <c r="J93" s="143"/>
      <c r="L93" s="141" t="s">
        <v>175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171</v>
      </c>
      <c r="C94" s="94"/>
      <c r="D94" s="94"/>
      <c r="E94" s="94"/>
      <c r="F94" s="97">
        <f>ROUND('DRIs DATA'!F16/'DRIs DATA'!C16*100,2)</f>
        <v>89.79</v>
      </c>
      <c r="G94" s="97"/>
      <c r="H94" s="94" t="s">
        <v>167</v>
      </c>
      <c r="I94" s="94"/>
      <c r="J94" s="95"/>
      <c r="L94" s="96" t="s">
        <v>171</v>
      </c>
      <c r="M94" s="94"/>
      <c r="N94" s="94"/>
      <c r="O94" s="94"/>
      <c r="P94" s="94"/>
      <c r="Q94" s="23">
        <f>ROUND('DRIs DATA'!M16/'DRIs DATA'!K16*100,2)</f>
        <v>215.83</v>
      </c>
      <c r="R94" s="94" t="s">
        <v>167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180</v>
      </c>
      <c r="C96" s="100"/>
      <c r="D96" s="100"/>
      <c r="E96" s="100"/>
      <c r="F96" s="100"/>
      <c r="G96" s="100"/>
      <c r="H96" s="100"/>
      <c r="I96" s="100"/>
      <c r="J96" s="101"/>
      <c r="L96" s="105" t="s">
        <v>173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193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264</v>
      </c>
      <c r="C120" s="89"/>
      <c r="D120" s="89"/>
      <c r="E120" s="89"/>
      <c r="F120" s="89"/>
      <c r="G120" s="89"/>
      <c r="H120" s="89"/>
      <c r="I120" s="89"/>
      <c r="J120" s="90"/>
      <c r="L120" s="88" t="s">
        <v>265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171</v>
      </c>
      <c r="C121" s="16"/>
      <c r="D121" s="16"/>
      <c r="E121" s="15"/>
      <c r="F121" s="97">
        <f>ROUND('DRIs DATA'!F26/'DRIs DATA'!C26*100,2)</f>
        <v>110.6</v>
      </c>
      <c r="G121" s="97"/>
      <c r="H121" s="94" t="s">
        <v>166</v>
      </c>
      <c r="I121" s="94"/>
      <c r="J121" s="95"/>
      <c r="L121" s="42" t="s">
        <v>171</v>
      </c>
      <c r="M121" s="20"/>
      <c r="N121" s="20"/>
      <c r="O121" s="23"/>
      <c r="P121" s="6"/>
      <c r="Q121" s="58">
        <f>ROUND('DRIs DATA'!AH26/'DRIs DATA'!AE26*100,2)</f>
        <v>160</v>
      </c>
      <c r="R121" s="94" t="s">
        <v>166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174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269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262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263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194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266</v>
      </c>
      <c r="C171" s="89"/>
      <c r="D171" s="89"/>
      <c r="E171" s="89"/>
      <c r="F171" s="89"/>
      <c r="G171" s="89"/>
      <c r="H171" s="89"/>
      <c r="I171" s="89"/>
      <c r="J171" s="90"/>
      <c r="L171" s="88" t="s">
        <v>176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171</v>
      </c>
      <c r="C172" s="20"/>
      <c r="D172" s="20"/>
      <c r="E172" s="6"/>
      <c r="F172" s="97">
        <f>ROUND('DRIs DATA'!F36/'DRIs DATA'!C36*100,2)</f>
        <v>66.23</v>
      </c>
      <c r="G172" s="9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472.22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185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187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267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171</v>
      </c>
      <c r="C197" s="20"/>
      <c r="D197" s="20"/>
      <c r="E197" s="6"/>
      <c r="F197" s="97">
        <f>ROUND('DRIs DATA'!F46/'DRIs DATA'!C46*100,2)</f>
        <v>198</v>
      </c>
      <c r="G197" s="9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186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195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188</v>
      </c>
      <c r="C209" s="117"/>
      <c r="D209" s="117"/>
      <c r="E209" s="117"/>
      <c r="F209" s="117"/>
      <c r="G209" s="117"/>
      <c r="H209" s="117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98" t="s">
        <v>190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2020-11-26T00:18:55Z</dcterms:modified>
</cp:coreProperties>
</file>