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<sst xmlns="http://schemas.openxmlformats.org/spreadsheetml/2006/main" count="692" uniqueCount="283">
  <si>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</si>
  <si>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</si>
  <si>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</si>
  <si>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</si>
  <si>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</si>
  <si>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</si>
  <si>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</si>
  <si>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</si>
  <si>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</si>
  <si>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</si>
  <si>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</si>
  <si>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</si>
  <si>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</si>
  <si>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</si>
  <si>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</si>
  <si>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</si>
  <si>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</si>
  <si>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</si>
  <si>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</si>
  <si>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</si>
  <si>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</si>
  <si>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</si>
  <si>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</si>
  <si>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</si>
  <si>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</si>
  <si>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</si>
  <si>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</si>
  <si>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</si>
  <si>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</si>
  <si>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</si>
  <si>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</si>
  <si>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</si>
  <si>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</si>
  <si>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</si>
  <si>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</si>
  <si>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</si>
  <si>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</si>
  <si>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</si>
  <si>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</si>
  <si>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</si>
  <si>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</si>
  <si>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</si>
  <si>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</si>
  <si>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</si>
  <si>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</si>
  <si>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</si>
  <si>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</si>
  <si>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</si>
  <si>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</si>
  <si>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</si>
  <si>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</si>
  <si>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</si>
  <si>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</si>
  <si>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</si>
  <si>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</si>
  <si>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</si>
  <si>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</si>
  <si>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</si>
  <si>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</si>
  <si>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</si>
  <si>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</si>
  <si>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</si>
  <si>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</si>
  <si>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</si>
  <si>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</si>
  <si>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</si>
  <si>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</si>
  <si>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</si>
  <si>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</si>
  <si>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</si>
  <si>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</si>
  <si>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</si>
  <si>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</si>
  <si>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</si>
  <si>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</si>
  <si>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</si>
  <si>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</si>
  <si>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</si>
  <si>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</si>
  <si>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</si>
  <si>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</si>
  <si>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</si>
  <si>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</si>
  <si>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</si>
  <si>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</si>
  <si>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</si>
  <si>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</si>
  <si>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</si>
  <si>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</si>
  <si>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</si>
  <si>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</si>
  <si>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</si>
  <si>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</si>
  <si>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</si>
  <si>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</si>
  <si>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</si>
  <si>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</si>
  <si>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</si>
  <si>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</si>
  <si>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</si>
  <si>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</si>
  <si>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</si>
  <si>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</si>
  <si>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</si>
  <si>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</si>
  <si>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</si>
  <si>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</si>
  <si>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</si>
  <si>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</si>
  <si>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</si>
  <si>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</si>
  <si>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</si>
  <si>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</si>
  <si>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</si>
  <si>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</si>
  <si>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</si>
  <si>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</si>
  <si>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</si>
  <si>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</si>
  <si>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</si>
  <si>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</si>
  <si>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</si>
  <si>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</si>
  <si>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</si>
  <si>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</si>
  <si>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</si>
  <si>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</si>
  <si>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</si>
  <si>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</si>
  <si>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</si>
  <si>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</si>
  <si>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</si>
  <si>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</si>
  <si>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</si>
  <si>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</si>
  <si>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</si>
  <si>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</si>
  <si>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</si>
  <si>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</si>
  <si>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</si>
  <si>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</si>
  <si>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</si>
  <si>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</si>
  <si>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</si>
  <si>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</si>
  <si>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</si>
  <si>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</si>
  <si>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</si>
  <si>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</si>
  <si>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</si>
  <si>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</si>
  <si>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</si>
  <si>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</si>
  <si>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</si>
  <si>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</si>
  <si>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</si>
  <si>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</si>
  <si>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</si>
  <si>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</si>
  <si>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</si>
  <si>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</si>
  <si>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</si>
  <si>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</si>
  <si>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</si>
  <si>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</si>
  <si>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</si>
  <si>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</si>
  <si>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</si>
  <si>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</si>
  <si>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</si>
  <si>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</si>
  <si>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</si>
  <si>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</si>
  <si>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</si>
  <si>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</si>
  <si>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</si>
  <si>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</si>
  <si>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</si>
  <si>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</si>
  <si>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</si>
  <si>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</si>
  <si>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</si>
  <si>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</si>
  <si>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</si>
  <si>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</si>
  <si>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</si>
  <si>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</si>
  <si>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</si>
  <si>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</si>
  <si>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</si>
  <si>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</si>
  <si>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</si>
  <si>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</si>
  <si>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</si>
  <si>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</si>
  <si>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</si>
  <si>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</si>
  <si>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</si>
  <si>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</si>
  <si>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</si>
  <si>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</si>
  <si>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</si>
  <si>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</si>
  <si>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</si>
  <si>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</si>
  <si>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</si>
  <si>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</si>
  <si>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</si>
  <si>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</si>
  <si>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</si>
  <si>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</si>
  <si>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</si>
  <si>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</si>
  <si>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</si>
  <si>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</si>
  <si>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</si>
  <si>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</si>
  <si>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</si>
  <si>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</si>
  <si>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</si>
  <si>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</si>
  <si>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</si>
  <si>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</si>
  <si>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</si>
  <si>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</si>
  <si>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</si>
  <si>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</si>
  <si>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</si>
  <si>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</si>
  <si>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</si>
  <si>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</si>
  <si>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</si>
  <si>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</si>
  <si>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</si>
  <si>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</si>
  <si>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</si>
  <si>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</si>
  <si>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</si>
  <si>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</si>
  <si>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</si>
  <si>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</si>
  <si>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</si>
  <si>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</si>
  <si>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</si>
  <si>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</si>
  <si>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</si>
  <si>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</si>
  <si>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</si>
  <si>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</si>
  <si>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</si>
  <si>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</si>
  <si>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</si>
  <si>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</si>
  <si>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</si>
  <si>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</si>
  <si>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</si>
  <si>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</si>
  <si>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</si>
  <si>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</si>
  <si>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</si>
  <si>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</si>
  <si>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</si>
  <si>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</si>
  <si>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</si>
  <si>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</si>
  <si>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</si>
  <si>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</si>
  <si>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</si>
  <si>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</si>
  <si>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</si>
  <si>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</si>
  <si>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</si>
  <si>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</si>
  <si>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</si>
  <si>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</si>
  <si>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</si>
  <si>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</si>
  <si>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</si>
  <si>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한봉수, ID : H1900377)</t>
  </si>
  <si>
    <t>2020년 11월 24일 11:32:47</t>
  </si>
  <si>
    <t>H1900377</t>
  </si>
  <si>
    <t>한봉수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</si>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</sst>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51544"/>
        <c:axId val="258852720"/>
      </c:barChart>
      <c:catAx>
        <c:axId val="25885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52720"/>
        <c:crosses val="autoZero"/>
        <c:auto val="1"/>
        <c:lblAlgn val="ctr"/>
        <c:lblOffset val="100"/>
        <c:noMultiLvlLbl val="0"/>
      </c:catAx>
      <c:valAx>
        <c:axId val="25885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5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99896"/>
        <c:axId val="495225640"/>
      </c:barChart>
      <c:catAx>
        <c:axId val="49429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25640"/>
        <c:crosses val="autoZero"/>
        <c:auto val="1"/>
        <c:lblAlgn val="ctr"/>
        <c:lblOffset val="100"/>
        <c:noMultiLvlLbl val="0"/>
      </c:catAx>
      <c:valAx>
        <c:axId val="49522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9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221328"/>
        <c:axId val="495225248"/>
      </c:barChart>
      <c:catAx>
        <c:axId val="49522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25248"/>
        <c:crosses val="autoZero"/>
        <c:auto val="1"/>
        <c:lblAlgn val="ctr"/>
        <c:lblOffset val="100"/>
        <c:noMultiLvlLbl val="0"/>
      </c:catAx>
      <c:valAx>
        <c:axId val="49522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22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220936"/>
        <c:axId val="495219368"/>
      </c:barChart>
      <c:catAx>
        <c:axId val="49522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19368"/>
        <c:crosses val="autoZero"/>
        <c:auto val="1"/>
        <c:lblAlgn val="ctr"/>
        <c:lblOffset val="100"/>
        <c:noMultiLvlLbl val="0"/>
      </c:catAx>
      <c:valAx>
        <c:axId val="49521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22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219760"/>
        <c:axId val="495220152"/>
      </c:barChart>
      <c:catAx>
        <c:axId val="49521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20152"/>
        <c:crosses val="autoZero"/>
        <c:auto val="1"/>
        <c:lblAlgn val="ctr"/>
        <c:lblOffset val="100"/>
        <c:noMultiLvlLbl val="0"/>
      </c:catAx>
      <c:valAx>
        <c:axId val="495220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21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226424"/>
        <c:axId val="495221720"/>
      </c:barChart>
      <c:catAx>
        <c:axId val="49522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21720"/>
        <c:crosses val="autoZero"/>
        <c:auto val="1"/>
        <c:lblAlgn val="ctr"/>
        <c:lblOffset val="100"/>
        <c:noMultiLvlLbl val="0"/>
      </c:catAx>
      <c:valAx>
        <c:axId val="49522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22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226816"/>
        <c:axId val="495222504"/>
      </c:barChart>
      <c:catAx>
        <c:axId val="49522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22504"/>
        <c:crosses val="autoZero"/>
        <c:auto val="1"/>
        <c:lblAlgn val="ctr"/>
        <c:lblOffset val="100"/>
        <c:noMultiLvlLbl val="0"/>
      </c:catAx>
      <c:valAx>
        <c:axId val="49522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2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223680"/>
        <c:axId val="495224072"/>
      </c:barChart>
      <c:catAx>
        <c:axId val="4952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224072"/>
        <c:crosses val="autoZero"/>
        <c:auto val="1"/>
        <c:lblAlgn val="ctr"/>
        <c:lblOffset val="100"/>
        <c:noMultiLvlLbl val="0"/>
      </c:catAx>
      <c:valAx>
        <c:axId val="495224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2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62024"/>
        <c:axId val="495758496"/>
      </c:barChart>
      <c:catAx>
        <c:axId val="4957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58496"/>
        <c:crosses val="autoZero"/>
        <c:auto val="1"/>
        <c:lblAlgn val="ctr"/>
        <c:lblOffset val="100"/>
        <c:noMultiLvlLbl val="0"/>
      </c:catAx>
      <c:valAx>
        <c:axId val="495758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56144"/>
        <c:axId val="495757320"/>
      </c:barChart>
      <c:catAx>
        <c:axId val="49575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57320"/>
        <c:crosses val="autoZero"/>
        <c:auto val="1"/>
        <c:lblAlgn val="ctr"/>
        <c:lblOffset val="100"/>
        <c:noMultiLvlLbl val="0"/>
      </c:catAx>
      <c:valAx>
        <c:axId val="49575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5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59672"/>
        <c:axId val="495761632"/>
      </c:barChart>
      <c:catAx>
        <c:axId val="49575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61632"/>
        <c:crosses val="autoZero"/>
        <c:auto val="1"/>
        <c:lblAlgn val="ctr"/>
        <c:lblOffset val="100"/>
        <c:noMultiLvlLbl val="0"/>
      </c:catAx>
      <c:valAx>
        <c:axId val="49576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5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52328"/>
        <c:axId val="258850760"/>
      </c:barChart>
      <c:catAx>
        <c:axId val="25885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50760"/>
        <c:crosses val="autoZero"/>
        <c:auto val="1"/>
        <c:lblAlgn val="ctr"/>
        <c:lblOffset val="100"/>
        <c:noMultiLvlLbl val="0"/>
      </c:catAx>
      <c:valAx>
        <c:axId val="25885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5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566.70000000000005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59280"/>
        <c:axId val="495760456"/>
      </c:barChart>
      <c:catAx>
        <c:axId val="49575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60456"/>
        <c:crosses val="autoZero"/>
        <c:auto val="1"/>
        <c:lblAlgn val="ctr"/>
        <c:lblOffset val="100"/>
        <c:noMultiLvlLbl val="0"/>
      </c:catAx>
      <c:valAx>
        <c:axId val="49576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5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60848"/>
        <c:axId val="495757712"/>
      </c:barChart>
      <c:catAx>
        <c:axId val="49576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57712"/>
        <c:crosses val="autoZero"/>
        <c:auto val="1"/>
        <c:lblAlgn val="ctr"/>
        <c:lblOffset val="100"/>
        <c:noMultiLvlLbl val="0"/>
      </c:catAx>
      <c:valAx>
        <c:axId val="49575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6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</c:v>
                </c:pt>
                <c:pt idx="1">
                  <c:v>23.6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762416"/>
        <c:axId val="495755752"/>
      </c:barChart>
      <c:catAx>
        <c:axId val="49576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55752"/>
        <c:crosses val="autoZero"/>
        <c:auto val="1"/>
        <c:lblAlgn val="ctr"/>
        <c:lblOffset val="100"/>
        <c:noMultiLvlLbl val="0"/>
      </c:catAx>
      <c:valAx>
        <c:axId val="49575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6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13.305033999999999</c:v>
                </c:pt>
                <c:pt idx="1">
                  <c:v>16.334161999999999</c:v>
                </c:pt>
                <c:pt idx="2">
                  <c:v>15.307734999999999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58888"/>
        <c:axId val="496471152"/>
      </c:barChart>
      <c:catAx>
        <c:axId val="49575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71152"/>
        <c:crosses val="autoZero"/>
        <c:auto val="1"/>
        <c:lblAlgn val="ctr"/>
        <c:lblOffset val="100"/>
        <c:noMultiLvlLbl val="0"/>
      </c:catAx>
      <c:valAx>
        <c:axId val="49647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5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72328"/>
        <c:axId val="496467232"/>
      </c:barChart>
      <c:catAx>
        <c:axId val="49647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7232"/>
        <c:crosses val="autoZero"/>
        <c:auto val="1"/>
        <c:lblAlgn val="ctr"/>
        <c:lblOffset val="100"/>
        <c:noMultiLvlLbl val="0"/>
      </c:catAx>
      <c:valAx>
        <c:axId val="49646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7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67.099999999999994</c:v>
                </c:pt>
                <c:pt idx="1">
                  <c:v>12.9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473896"/>
        <c:axId val="496474680"/>
      </c:barChart>
      <c:catAx>
        <c:axId val="49647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74680"/>
        <c:crosses val="autoZero"/>
        <c:auto val="1"/>
        <c:lblAlgn val="ctr"/>
        <c:lblOffset val="100"/>
        <c:noMultiLvlLbl val="0"/>
      </c:catAx>
      <c:valAx>
        <c:axId val="49647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7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8016"/>
        <c:axId val="496469976"/>
      </c:barChart>
      <c:catAx>
        <c:axId val="49646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9976"/>
        <c:crosses val="autoZero"/>
        <c:auto val="1"/>
        <c:lblAlgn val="ctr"/>
        <c:lblOffset val="100"/>
        <c:noMultiLvlLbl val="0"/>
      </c:catAx>
      <c:valAx>
        <c:axId val="496469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70368"/>
        <c:axId val="496468800"/>
      </c:barChart>
      <c:catAx>
        <c:axId val="49647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68800"/>
        <c:crosses val="autoZero"/>
        <c:auto val="1"/>
        <c:lblAlgn val="ctr"/>
        <c:lblOffset val="100"/>
        <c:noMultiLvlLbl val="0"/>
      </c:catAx>
      <c:valAx>
        <c:axId val="496468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69584"/>
        <c:axId val="496470760"/>
      </c:barChart>
      <c:catAx>
        <c:axId val="49646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70760"/>
        <c:crosses val="autoZero"/>
        <c:auto val="1"/>
        <c:lblAlgn val="ctr"/>
        <c:lblOffset val="100"/>
        <c:noMultiLvlLbl val="0"/>
      </c:catAx>
      <c:valAx>
        <c:axId val="49647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6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51152"/>
        <c:axId val="258854288"/>
      </c:barChart>
      <c:catAx>
        <c:axId val="25885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54288"/>
        <c:crosses val="autoZero"/>
        <c:auto val="1"/>
        <c:lblAlgn val="ctr"/>
        <c:lblOffset val="100"/>
        <c:noMultiLvlLbl val="0"/>
      </c:catAx>
      <c:valAx>
        <c:axId val="25885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5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72720"/>
        <c:axId val="496473112"/>
      </c:barChart>
      <c:catAx>
        <c:axId val="49647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73112"/>
        <c:crosses val="autoZero"/>
        <c:auto val="1"/>
        <c:lblAlgn val="ctr"/>
        <c:lblOffset val="100"/>
        <c:noMultiLvlLbl val="0"/>
      </c:catAx>
      <c:valAx>
        <c:axId val="49647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7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80872"/>
        <c:axId val="496976168"/>
      </c:barChart>
      <c:catAx>
        <c:axId val="49698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76168"/>
        <c:crosses val="autoZero"/>
        <c:auto val="1"/>
        <c:lblAlgn val="ctr"/>
        <c:lblOffset val="100"/>
        <c:noMultiLvlLbl val="0"/>
      </c:catAx>
      <c:valAx>
        <c:axId val="49697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8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75776"/>
        <c:axId val="496976560"/>
      </c:barChart>
      <c:catAx>
        <c:axId val="49697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76560"/>
        <c:crosses val="autoZero"/>
        <c:auto val="1"/>
        <c:lblAlgn val="ctr"/>
        <c:lblOffset val="100"/>
        <c:noMultiLvlLbl val="0"/>
      </c:catAx>
      <c:valAx>
        <c:axId val="49697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02248"/>
        <c:axId val="494301856"/>
      </c:barChart>
      <c:catAx>
        <c:axId val="49430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01856"/>
        <c:crosses val="autoZero"/>
        <c:auto val="1"/>
        <c:lblAlgn val="ctr"/>
        <c:lblOffset val="100"/>
        <c:noMultiLvlLbl val="0"/>
      </c:catAx>
      <c:valAx>
        <c:axId val="49430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0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00288"/>
        <c:axId val="494304992"/>
      </c:barChart>
      <c:catAx>
        <c:axId val="4943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04992"/>
        <c:crosses val="autoZero"/>
        <c:auto val="1"/>
        <c:lblAlgn val="ctr"/>
        <c:lblOffset val="100"/>
        <c:noMultiLvlLbl val="0"/>
      </c:catAx>
      <c:valAx>
        <c:axId val="49430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05384"/>
        <c:axId val="494305776"/>
      </c:barChart>
      <c:catAx>
        <c:axId val="49430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05776"/>
        <c:crosses val="autoZero"/>
        <c:auto val="1"/>
        <c:lblAlgn val="ctr"/>
        <c:lblOffset val="100"/>
        <c:noMultiLvlLbl val="0"/>
      </c:catAx>
      <c:valAx>
        <c:axId val="49430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0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03032"/>
        <c:axId val="494301072"/>
      </c:barChart>
      <c:catAx>
        <c:axId val="4943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01072"/>
        <c:crosses val="autoZero"/>
        <c:auto val="1"/>
        <c:lblAlgn val="ctr"/>
        <c:lblOffset val="100"/>
        <c:noMultiLvlLbl val="0"/>
      </c:catAx>
      <c:valAx>
        <c:axId val="49430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03816"/>
        <c:axId val="494304208"/>
      </c:barChart>
      <c:catAx>
        <c:axId val="49430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04208"/>
        <c:crosses val="autoZero"/>
        <c:auto val="1"/>
        <c:lblAlgn val="ctr"/>
        <c:lblOffset val="100"/>
        <c:noMultiLvlLbl val="0"/>
      </c:catAx>
      <c:valAx>
        <c:axId val="49430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0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06560"/>
        <c:axId val="494306952"/>
      </c:barChart>
      <c:catAx>
        <c:axId val="49430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06952"/>
        <c:crosses val="autoZero"/>
        <c:auto val="1"/>
        <c:lblAlgn val="ctr"/>
        <c:lblOffset val="100"/>
        <c:noMultiLvlLbl val="0"/>
      </c:catAx>
      <c:valAx>
        <c:axId val="49430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한봉수, ID : H1900377)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11:32:47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56</v>
      </c>
      <c r="B4" s="76"/>
      <c r="C4" s="76"/>
      <c r="D4" s="46"/>
      <c r="E4" s="73" t="s">
        <v>198</v>
      </c>
      <c r="F4" s="74"/>
      <c r="G4" s="74"/>
      <c r="H4" s="75"/>
      <c r="I4" s="46"/>
      <c r="J4" s="73" t="s">
        <v>199</v>
      </c>
      <c r="K4" s="74"/>
      <c r="L4" s="75"/>
      <c r="M4" s="46"/>
      <c r="N4" s="76" t="s">
        <v>200</v>
      </c>
      <c r="O4" s="76"/>
      <c r="P4" s="76"/>
      <c r="Q4" s="76"/>
      <c r="R4" s="76"/>
      <c r="S4" s="76"/>
      <c r="T4" s="46"/>
      <c r="U4" s="76" t="s">
        <v>201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2538.1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67.099999999999994</v>
      </c>
      <c r="G8" s="59">
        <f>'DRIs DATA 입력'!G8</f>
        <v>12.9</v>
      </c>
      <c r="H8" s="59">
        <f>'DRIs DATA 입력'!H8</f>
        <v>20</v>
      </c>
      <c r="I8" s="46"/>
      <c r="J8" s="59" t="s">
        <v>216</v>
      </c>
      <c r="K8" s="59">
        <f>'DRIs DATA 입력'!K8</f>
        <v>6.7</v>
      </c>
      <c r="L8" s="59">
        <f>'DRIs DATA 입력'!L8</f>
        <v>23.6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218</v>
      </c>
      <c r="B14" s="76"/>
      <c r="C14" s="76"/>
      <c r="D14" s="76"/>
      <c r="E14" s="76"/>
      <c r="F14" s="76"/>
      <c r="G14" s="46"/>
      <c r="H14" s="76" t="s">
        <v>219</v>
      </c>
      <c r="I14" s="76"/>
      <c r="J14" s="76"/>
      <c r="K14" s="76"/>
      <c r="L14" s="76"/>
      <c r="M14" s="76"/>
      <c r="N14" s="46"/>
      <c r="O14" s="76" t="s">
        <v>220</v>
      </c>
      <c r="P14" s="76"/>
      <c r="Q14" s="76"/>
      <c r="R14" s="76"/>
      <c r="S14" s="76"/>
      <c r="T14" s="76"/>
      <c r="U14" s="46"/>
      <c r="V14" s="76" t="s">
        <v>221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541.6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205.9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224</v>
      </c>
      <c r="B24" s="76"/>
      <c r="C24" s="76"/>
      <c r="D24" s="76"/>
      <c r="E24" s="76"/>
      <c r="F24" s="76"/>
      <c r="G24" s="46"/>
      <c r="H24" s="76" t="s">
        <v>225</v>
      </c>
      <c r="I24" s="76"/>
      <c r="J24" s="76"/>
      <c r="K24" s="76"/>
      <c r="L24" s="76"/>
      <c r="M24" s="76"/>
      <c r="N24" s="46"/>
      <c r="O24" s="76" t="s">
        <v>226</v>
      </c>
      <c r="P24" s="76"/>
      <c r="Q24" s="76"/>
      <c r="R24" s="76"/>
      <c r="S24" s="76"/>
      <c r="T24" s="76"/>
      <c r="U24" s="46"/>
      <c r="V24" s="76" t="s">
        <v>227</v>
      </c>
      <c r="W24" s="76"/>
      <c r="X24" s="76"/>
      <c r="Y24" s="76"/>
      <c r="Z24" s="76"/>
      <c r="AA24" s="76"/>
      <c r="AB24" s="46"/>
      <c r="AC24" s="76" t="s">
        <v>228</v>
      </c>
      <c r="AD24" s="76"/>
      <c r="AE24" s="76"/>
      <c r="AF24" s="76"/>
      <c r="AG24" s="76"/>
      <c r="AH24" s="76"/>
      <c r="AI24" s="46"/>
      <c r="AJ24" s="76" t="s">
        <v>229</v>
      </c>
      <c r="AK24" s="76"/>
      <c r="AL24" s="76"/>
      <c r="AM24" s="76"/>
      <c r="AN24" s="76"/>
      <c r="AO24" s="76"/>
      <c r="AP24" s="46"/>
      <c r="AQ24" s="76" t="s">
        <v>230</v>
      </c>
      <c r="AR24" s="76"/>
      <c r="AS24" s="76"/>
      <c r="AT24" s="76"/>
      <c r="AU24" s="76"/>
      <c r="AV24" s="76"/>
      <c r="AW24" s="46"/>
      <c r="AX24" s="76" t="s">
        <v>231</v>
      </c>
      <c r="AY24" s="76"/>
      <c r="AZ24" s="76"/>
      <c r="BA24" s="76"/>
      <c r="BB24" s="76"/>
      <c r="BC24" s="76"/>
      <c r="BD24" s="46"/>
      <c r="BE24" s="76" t="s">
        <v>232</v>
      </c>
      <c r="BF24" s="76"/>
      <c r="BG24" s="76"/>
      <c r="BH24" s="76"/>
      <c r="BI24" s="76"/>
      <c r="BJ24" s="7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235</v>
      </c>
      <c r="B34" s="76"/>
      <c r="C34" s="76"/>
      <c r="D34" s="76"/>
      <c r="E34" s="76"/>
      <c r="F34" s="76"/>
      <c r="G34" s="46"/>
      <c r="H34" s="76" t="s">
        <v>236</v>
      </c>
      <c r="I34" s="76"/>
      <c r="J34" s="76"/>
      <c r="K34" s="76"/>
      <c r="L34" s="76"/>
      <c r="M34" s="76"/>
      <c r="N34" s="46"/>
      <c r="O34" s="76" t="s">
        <v>237</v>
      </c>
      <c r="P34" s="76"/>
      <c r="Q34" s="76"/>
      <c r="R34" s="76"/>
      <c r="S34" s="76"/>
      <c r="T34" s="76"/>
      <c r="U34" s="46"/>
      <c r="V34" s="76" t="s">
        <v>238</v>
      </c>
      <c r="W34" s="76"/>
      <c r="X34" s="76"/>
      <c r="Y34" s="76"/>
      <c r="Z34" s="76"/>
      <c r="AA34" s="76"/>
      <c r="AB34" s="46"/>
      <c r="AC34" s="76" t="s">
        <v>239</v>
      </c>
      <c r="AD34" s="76"/>
      <c r="AE34" s="76"/>
      <c r="AF34" s="76"/>
      <c r="AG34" s="76"/>
      <c r="AH34" s="76"/>
      <c r="AI34" s="46"/>
      <c r="AJ34" s="76" t="s">
        <v>240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1362.5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6827.9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3328.6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242</v>
      </c>
      <c r="B44" s="76"/>
      <c r="C44" s="76"/>
      <c r="D44" s="76"/>
      <c r="E44" s="76"/>
      <c r="F44" s="76"/>
      <c r="G44" s="46"/>
      <c r="H44" s="76" t="s">
        <v>243</v>
      </c>
      <c r="I44" s="76"/>
      <c r="J44" s="76"/>
      <c r="K44" s="76"/>
      <c r="L44" s="76"/>
      <c r="M44" s="76"/>
      <c r="N44" s="46"/>
      <c r="O44" s="76" t="s">
        <v>244</v>
      </c>
      <c r="P44" s="76"/>
      <c r="Q44" s="76"/>
      <c r="R44" s="76"/>
      <c r="S44" s="76"/>
      <c r="T44" s="76"/>
      <c r="U44" s="46"/>
      <c r="V44" s="76" t="s">
        <v>245</v>
      </c>
      <c r="W44" s="76"/>
      <c r="X44" s="76"/>
      <c r="Y44" s="76"/>
      <c r="Z44" s="76"/>
      <c r="AA44" s="76"/>
      <c r="AB44" s="46"/>
      <c r="AC44" s="76" t="s">
        <v>246</v>
      </c>
      <c r="AD44" s="76"/>
      <c r="AE44" s="76"/>
      <c r="AF44" s="76"/>
      <c r="AG44" s="76"/>
      <c r="AH44" s="76"/>
      <c r="AI44" s="46"/>
      <c r="AJ44" s="76" t="s">
        <v>247</v>
      </c>
      <c r="AK44" s="76"/>
      <c r="AL44" s="76"/>
      <c r="AM44" s="76"/>
      <c r="AN44" s="76"/>
      <c r="AO44" s="76"/>
      <c r="AP44" s="46"/>
      <c r="AQ44" s="76" t="s">
        <v>248</v>
      </c>
      <c r="AR44" s="76"/>
      <c r="AS44" s="76"/>
      <c r="AT44" s="76"/>
      <c r="AU44" s="76"/>
      <c r="AV44" s="76"/>
      <c r="AW44" s="46"/>
      <c r="AX44" s="76" t="s">
        <v>249</v>
      </c>
      <c r="AY44" s="76"/>
      <c r="AZ44" s="76"/>
      <c r="BA44" s="76"/>
      <c r="BB44" s="76"/>
      <c r="BC44" s="76"/>
      <c r="BD44" s="46"/>
      <c r="BE44" s="76" t="s">
        <v>250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783.8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566.70000000000005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B61" sqref="AB61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2200</v>
      </c>
      <c r="C6" s="68">
        <v>2538.1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92.4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25.7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67.099999999999994</v>
      </c>
      <c r="G8" s="68">
        <v>12.9</v>
      </c>
      <c r="H8" s="68">
        <v>20</v>
      </c>
      <c r="J8" s="68" t="s">
        <v>216</v>
      </c>
      <c r="K8" s="68">
        <v>6.7</v>
      </c>
      <c r="L8" s="68">
        <v>23.6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541.6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22.6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4.3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205.9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93.9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2.4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1.7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19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524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14.5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2.6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543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1362.5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6827.9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3328.6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84.2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136.80000000000001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19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12.4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783.8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2.9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566.70000000000005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102.6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30" sqref="N3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280</v>
      </c>
      <c r="B2" s="71" t="s">
        <v>281</v>
      </c>
      <c r="C2" s="71" t="s">
        <v>282</v>
      </c>
      <c r="D2" s="71">
        <v>55</v>
      </c>
      <c r="E2" s="71">
        <v>2538.1091000000001</v>
      </c>
      <c r="F2" s="71">
        <v>310.65503000000001</v>
      </c>
      <c r="G2" s="71">
        <v>59.575530000000001</v>
      </c>
      <c r="H2" s="71">
        <v>31.87753</v>
      </c>
      <c r="I2" s="71">
        <v>27.698</v>
      </c>
      <c r="J2" s="71">
        <v>92.428790000000006</v>
      </c>
      <c r="K2" s="71">
        <v>40.144764000000002</v>
      </c>
      <c r="L2" s="71">
        <v>52.284019999999998</v>
      </c>
      <c r="M2" s="71">
        <v>25.707744999999999</v>
      </c>
      <c r="N2" s="71">
        <v>2.84395</v>
      </c>
      <c r="O2" s="71">
        <v>13.142642</v>
      </c>
      <c r="P2" s="71">
        <v>1372.4949999999999</v>
      </c>
      <c r="Q2" s="71">
        <v>30.234193999999999</v>
      </c>
      <c r="R2" s="71">
        <v>541.57623000000001</v>
      </c>
      <c r="S2" s="71">
        <v>108.75297999999999</v>
      </c>
      <c r="T2" s="71">
        <v>5193.8789999999999</v>
      </c>
      <c r="U2" s="71">
        <v>4.2637830000000001</v>
      </c>
      <c r="V2" s="71">
        <v>22.599466</v>
      </c>
      <c r="W2" s="71">
        <v>205.87189000000001</v>
      </c>
      <c r="X2" s="71">
        <v>93.936329999999998</v>
      </c>
      <c r="Y2" s="71">
        <v>2.4215909999999998</v>
      </c>
      <c r="Z2" s="71">
        <v>1.7382438</v>
      </c>
      <c r="AA2" s="71">
        <v>19.002579000000001</v>
      </c>
      <c r="AB2" s="71">
        <v>2.0134854</v>
      </c>
      <c r="AC2" s="71">
        <v>523.95240000000001</v>
      </c>
      <c r="AD2" s="71">
        <v>14.457364</v>
      </c>
      <c r="AE2" s="71">
        <v>2.6351585000000002</v>
      </c>
      <c r="AF2" s="71">
        <v>1.0484153</v>
      </c>
      <c r="AG2" s="71">
        <v>542.96870000000001</v>
      </c>
      <c r="AH2" s="71">
        <v>321.13459999999998</v>
      </c>
      <c r="AI2" s="71">
        <v>221.83404999999999</v>
      </c>
      <c r="AJ2" s="71">
        <v>1362.5029999999999</v>
      </c>
      <c r="AK2" s="71">
        <v>6827.8559999999998</v>
      </c>
      <c r="AL2" s="71">
        <v>84.179633999999993</v>
      </c>
      <c r="AM2" s="71">
        <v>3328.5585999999998</v>
      </c>
      <c r="AN2" s="71">
        <v>136.80884</v>
      </c>
      <c r="AO2" s="71">
        <v>18.979123999999999</v>
      </c>
      <c r="AP2" s="71">
        <v>11.817034</v>
      </c>
      <c r="AQ2" s="71">
        <v>7.1620900000000001</v>
      </c>
      <c r="AR2" s="71">
        <v>12.413990999999999</v>
      </c>
      <c r="AS2" s="71">
        <v>783.84735000000001</v>
      </c>
      <c r="AT2" s="71">
        <v>4.766339E-2</v>
      </c>
      <c r="AU2" s="71">
        <v>2.890587</v>
      </c>
      <c r="AV2" s="71">
        <v>566.66480000000001</v>
      </c>
      <c r="AW2" s="71">
        <v>102.613434</v>
      </c>
      <c r="AX2" s="71">
        <v>0.11756668000000001</v>
      </c>
      <c r="AY2" s="71">
        <v>2.6727547999999999</v>
      </c>
      <c r="AZ2" s="71">
        <v>416.07565</v>
      </c>
      <c r="BA2" s="71">
        <v>44.958309999999997</v>
      </c>
      <c r="BB2" s="71">
        <v>13.305033999999999</v>
      </c>
      <c r="BC2" s="71">
        <v>16.334161999999999</v>
      </c>
      <c r="BD2" s="71">
        <v>15.307734999999999</v>
      </c>
      <c r="BE2" s="71">
        <v>0.86564810000000003</v>
      </c>
      <c r="BF2" s="71">
        <v>4.235932</v>
      </c>
      <c r="BG2" s="71">
        <v>1.1518279999999999E-3</v>
      </c>
      <c r="BH2" s="71">
        <v>5.6821019999999996E-3</v>
      </c>
      <c r="BI2" s="71">
        <v>5.4843749999999997E-3</v>
      </c>
      <c r="BJ2" s="71">
        <v>4.5288447000000003E-2</v>
      </c>
      <c r="BK2" s="72">
        <v>8.8602200000000004E-5</v>
      </c>
      <c r="BL2" s="71">
        <v>0.21419563999999999</v>
      </c>
      <c r="BM2" s="71">
        <v>3.1389928</v>
      </c>
      <c r="BN2" s="71">
        <v>1.0477082</v>
      </c>
      <c r="BO2" s="71">
        <v>67.36027</v>
      </c>
      <c r="BP2" s="71">
        <v>7.9978230000000003</v>
      </c>
      <c r="BQ2" s="71">
        <v>16.209827000000001</v>
      </c>
      <c r="BR2" s="71">
        <v>65.405090000000001</v>
      </c>
      <c r="BS2" s="71">
        <v>65.113045</v>
      </c>
      <c r="BT2" s="71">
        <v>9.8607650000000007</v>
      </c>
      <c r="BU2" s="71">
        <v>7.1164430000000001E-2</v>
      </c>
      <c r="BV2" s="71">
        <v>6.0308844E-2</v>
      </c>
      <c r="BW2" s="71">
        <v>0.63223993999999994</v>
      </c>
      <c r="BX2" s="71">
        <v>1.7719764</v>
      </c>
      <c r="BY2" s="71">
        <v>0.15004687</v>
      </c>
      <c r="BZ2" s="71">
        <v>1.010845E-3</v>
      </c>
      <c r="CA2" s="71">
        <v>1.1556884999999999</v>
      </c>
      <c r="CB2" s="71">
        <v>2.3332360999999999E-2</v>
      </c>
      <c r="CC2" s="71">
        <v>0.24689285</v>
      </c>
      <c r="CD2" s="71">
        <v>3.7183793000000001</v>
      </c>
      <c r="CE2" s="71">
        <v>4.8899329999999998E-2</v>
      </c>
      <c r="CF2" s="71">
        <v>0.33317124999999997</v>
      </c>
      <c r="CG2" s="72">
        <v>2.4899999999999999E-6</v>
      </c>
      <c r="CH2" s="71">
        <v>4.1900534000000003E-2</v>
      </c>
      <c r="CI2" s="72">
        <v>6.3708410000000004E-3</v>
      </c>
      <c r="CJ2" s="71">
        <v>8.76999</v>
      </c>
      <c r="CK2" s="71">
        <v>1.2800077E-2</v>
      </c>
      <c r="CL2" s="71">
        <v>0.89825920000000004</v>
      </c>
      <c r="CM2" s="71">
        <v>3.2234943</v>
      </c>
      <c r="CN2" s="71">
        <v>2626.8539999999998</v>
      </c>
      <c r="CO2" s="71">
        <v>4541.8620000000001</v>
      </c>
      <c r="CP2" s="71">
        <v>3190.8393999999998</v>
      </c>
      <c r="CQ2" s="71">
        <v>1136.6149</v>
      </c>
      <c r="CR2" s="71">
        <v>600.54079999999999</v>
      </c>
      <c r="CS2" s="71">
        <v>408.09005999999999</v>
      </c>
      <c r="CT2" s="71">
        <v>2676.2283000000002</v>
      </c>
      <c r="CU2" s="71">
        <v>1747.4829</v>
      </c>
      <c r="CV2" s="71">
        <v>1219.9776999999999</v>
      </c>
      <c r="CW2" s="71">
        <v>2054.1082000000001</v>
      </c>
      <c r="CX2" s="71">
        <v>597.46954000000005</v>
      </c>
      <c r="CY2" s="71">
        <v>3090.0893999999998</v>
      </c>
      <c r="CZ2" s="71">
        <v>1694.3240000000001</v>
      </c>
      <c r="DA2" s="71">
        <v>3898.2292000000002</v>
      </c>
      <c r="DB2" s="71">
        <v>3480.0450000000001</v>
      </c>
      <c r="DC2" s="71">
        <v>5421.4650000000001</v>
      </c>
      <c r="DD2" s="71">
        <v>10917.545</v>
      </c>
      <c r="DE2" s="71">
        <v>2342.087</v>
      </c>
      <c r="DF2" s="71">
        <v>4319.915</v>
      </c>
      <c r="DG2" s="71">
        <v>2331.4697000000001</v>
      </c>
      <c r="DH2" s="71">
        <v>190.87084999999999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44.958309999999997</v>
      </c>
      <c r="B6">
        <f>BB2</f>
        <v>13.305033999999999</v>
      </c>
      <c r="C6">
        <f>BC2</f>
        <v>16.334161999999999</v>
      </c>
      <c r="D6">
        <f>BD2</f>
        <v>15.307734999999999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7" sqref="B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23734</v>
      </c>
      <c r="C2" s="56">
        <f ca="1">YEAR(TODAY())-YEAR(B2)+IF(TODAY()&gt;=DATE(YEAR(TODAY()),MONTH(B2),DAY(B2)),0,-1)</f>
        <v>55</v>
      </c>
      <c r="E2" s="52">
        <v>165.4</v>
      </c>
      <c r="F2" s="53" t="s">
        <v>39</v>
      </c>
      <c r="G2" s="52">
        <v>74.3</v>
      </c>
      <c r="H2" s="51" t="s">
        <v>41</v>
      </c>
      <c r="I2" s="79">
        <f>ROUND(G3/E3^2,1)</f>
        <v>27.2</v>
      </c>
    </row>
    <row r="3" spans="1:9">
      <c r="E3" s="51">
        <f>E2/100</f>
        <v>1.6540000000000001</v>
      </c>
      <c r="F3" s="51" t="s">
        <v>40</v>
      </c>
      <c r="G3" s="51">
        <f>G2</f>
        <v>74.3</v>
      </c>
      <c r="H3" s="51" t="s">
        <v>41</v>
      </c>
      <c r="I3" s="79"/>
    </row>
    <row r="4" spans="1:9">
      <c r="A4" t="s">
        <v>273</v>
      </c>
    </row>
    <row r="5" spans="1:9">
      <c r="B5" s="60">
        <v>44075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한봉수, ID : H1900377)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2020년 11월 24일 11:32:47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44075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55</v>
      </c>
      <c r="G12" s="144"/>
      <c r="H12" s="144"/>
      <c r="I12" s="144"/>
      <c r="K12" s="135">
        <f>'개인정보 및 신체계측 입력'!E2</f>
        <v>165.4</v>
      </c>
      <c r="L12" s="136"/>
      <c r="M12" s="129">
        <f>'개인정보 및 신체계측 입력'!G2</f>
        <v>74.3</v>
      </c>
      <c r="N12" s="130"/>
      <c r="O12" s="125" t="s">
        <v>271</v>
      </c>
      <c r="P12" s="119"/>
      <c r="Q12" s="122">
        <f>'개인정보 및 신체계측 입력'!I2</f>
        <v>27.2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한봉수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50" t="s">
        <v>43</v>
      </c>
      <c r="E36" s="150"/>
      <c r="F36" s="150"/>
      <c r="G36" s="150"/>
      <c r="H36" s="150"/>
      <c r="I36" s="34">
        <f>'DRIs DATA'!F8</f>
        <v>67.099999999999994</v>
      </c>
      <c r="J36" s="151" t="s">
        <v>44</v>
      </c>
      <c r="K36" s="151"/>
      <c r="L36" s="151"/>
      <c r="M36" s="151"/>
      <c r="N36" s="35"/>
      <c r="O36" s="149" t="s">
        <v>45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182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50" t="s">
        <v>43</v>
      </c>
      <c r="E41" s="150"/>
      <c r="F41" s="150"/>
      <c r="G41" s="150"/>
      <c r="H41" s="150"/>
      <c r="I41" s="34">
        <f>'DRIs DATA'!G8</f>
        <v>12.9</v>
      </c>
      <c r="J41" s="151" t="s">
        <v>44</v>
      </c>
      <c r="K41" s="151"/>
      <c r="L41" s="151"/>
      <c r="M41" s="151"/>
      <c r="N41" s="35"/>
      <c r="O41" s="148" t="s">
        <v>49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184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2" t="s">
        <v>43</v>
      </c>
      <c r="E46" s="152"/>
      <c r="F46" s="152"/>
      <c r="G46" s="152"/>
      <c r="H46" s="152"/>
      <c r="I46" s="34">
        <f>'DRIs DATA'!H8</f>
        <v>20</v>
      </c>
      <c r="J46" s="151" t="s">
        <v>44</v>
      </c>
      <c r="K46" s="151"/>
      <c r="L46" s="151"/>
      <c r="M46" s="151"/>
      <c r="N46" s="35"/>
      <c r="O46" s="148" t="s">
        <v>48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183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191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164</v>
      </c>
      <c r="D69" s="157"/>
      <c r="E69" s="157"/>
      <c r="F69" s="157"/>
      <c r="G69" s="157"/>
      <c r="H69" s="150" t="s">
        <v>170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8">
        <f>ROUND('그룹 전체 사용자의 일일 입력'!D6/MAX('그룹 전체 사용자의 일일 입력'!$B$6,'그룹 전체 사용자의 일일 입력'!$C$6,'그룹 전체 사용자의 일일 입력'!$D$6),1)</f>
        <v>0.9</v>
      </c>
      <c r="P69" s="158"/>
      <c r="Q69" s="37" t="s">
        <v>54</v>
      </c>
      <c r="R69" s="35"/>
      <c r="S69" s="35"/>
      <c r="T69" s="6"/>
    </row>
    <row r="70" spans="2:21" ht="18" customHeight="1" thickBot="1">
      <c r="B70" s="6"/>
      <c r="C70" s="92" t="s">
        <v>165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51</v>
      </c>
      <c r="D72" s="157"/>
      <c r="E72" s="157"/>
      <c r="F72" s="157"/>
      <c r="G72" s="157"/>
      <c r="H72" s="38"/>
      <c r="I72" s="150" t="s">
        <v>52</v>
      </c>
      <c r="J72" s="150"/>
      <c r="K72" s="36">
        <f>ROUND('DRIs DATA'!L8,1)</f>
        <v>23.6</v>
      </c>
      <c r="L72" s="36" t="s">
        <v>53</v>
      </c>
      <c r="M72" s="36">
        <f>ROUND('DRIs DATA'!K8,1)</f>
        <v>6.7</v>
      </c>
      <c r="N72" s="151" t="s">
        <v>54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181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268</v>
      </c>
      <c r="C93" s="142"/>
      <c r="D93" s="142"/>
      <c r="E93" s="142"/>
      <c r="F93" s="142"/>
      <c r="G93" s="142"/>
      <c r="H93" s="142"/>
      <c r="I93" s="142"/>
      <c r="J93" s="143"/>
      <c r="L93" s="141" t="s">
        <v>175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171</v>
      </c>
      <c r="C94" s="94"/>
      <c r="D94" s="94"/>
      <c r="E94" s="94"/>
      <c r="F94" s="97">
        <f>ROUND('DRIs DATA'!F16/'DRIs DATA'!C16*100,2)</f>
        <v>72.209999999999994</v>
      </c>
      <c r="G94" s="97"/>
      <c r="H94" s="94" t="s">
        <v>167</v>
      </c>
      <c r="I94" s="94"/>
      <c r="J94" s="95"/>
      <c r="L94" s="96" t="s">
        <v>171</v>
      </c>
      <c r="M94" s="94"/>
      <c r="N94" s="94"/>
      <c r="O94" s="94"/>
      <c r="P94" s="94"/>
      <c r="Q94" s="23">
        <f>ROUND('DRIs DATA'!M16/'DRIs DATA'!K16*100,2)</f>
        <v>188.33</v>
      </c>
      <c r="R94" s="94" t="s">
        <v>167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180</v>
      </c>
      <c r="C96" s="100"/>
      <c r="D96" s="100"/>
      <c r="E96" s="100"/>
      <c r="F96" s="100"/>
      <c r="G96" s="100"/>
      <c r="H96" s="100"/>
      <c r="I96" s="100"/>
      <c r="J96" s="101"/>
      <c r="L96" s="105" t="s">
        <v>173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193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264</v>
      </c>
      <c r="C120" s="89"/>
      <c r="D120" s="89"/>
      <c r="E120" s="89"/>
      <c r="F120" s="89"/>
      <c r="G120" s="89"/>
      <c r="H120" s="89"/>
      <c r="I120" s="89"/>
      <c r="J120" s="90"/>
      <c r="L120" s="88" t="s">
        <v>265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171</v>
      </c>
      <c r="C121" s="16"/>
      <c r="D121" s="16"/>
      <c r="E121" s="15"/>
      <c r="F121" s="97">
        <f>ROUND('DRIs DATA'!F26/'DRIs DATA'!C26*100,2)</f>
        <v>93.9</v>
      </c>
      <c r="G121" s="97"/>
      <c r="H121" s="94" t="s">
        <v>166</v>
      </c>
      <c r="I121" s="94"/>
      <c r="J121" s="95"/>
      <c r="L121" s="42" t="s">
        <v>171</v>
      </c>
      <c r="M121" s="20"/>
      <c r="N121" s="20"/>
      <c r="O121" s="23"/>
      <c r="P121" s="6"/>
      <c r="Q121" s="58">
        <f>ROUND('DRIs DATA'!AH26/'DRIs DATA'!AE26*100,2)</f>
        <v>133.33000000000001</v>
      </c>
      <c r="R121" s="94" t="s">
        <v>166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174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269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262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263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194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266</v>
      </c>
      <c r="C171" s="89"/>
      <c r="D171" s="89"/>
      <c r="E171" s="89"/>
      <c r="F171" s="89"/>
      <c r="G171" s="89"/>
      <c r="H171" s="89"/>
      <c r="I171" s="89"/>
      <c r="J171" s="90"/>
      <c r="L171" s="88" t="s">
        <v>176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171</v>
      </c>
      <c r="C172" s="20"/>
      <c r="D172" s="20"/>
      <c r="E172" s="6"/>
      <c r="F172" s="97">
        <f>ROUND('DRIs DATA'!F36/'DRIs DATA'!C36*100,2)</f>
        <v>67.88</v>
      </c>
      <c r="G172" s="9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455.19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185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187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267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171</v>
      </c>
      <c r="C197" s="20"/>
      <c r="D197" s="20"/>
      <c r="E197" s="6"/>
      <c r="F197" s="97">
        <f>ROUND('DRIs DATA'!F46/'DRIs DATA'!C46*100,2)</f>
        <v>190</v>
      </c>
      <c r="G197" s="9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186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195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188</v>
      </c>
      <c r="C209" s="117"/>
      <c r="D209" s="117"/>
      <c r="E209" s="117"/>
      <c r="F209" s="117"/>
      <c r="G209" s="117"/>
      <c r="H209" s="11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8" t="s">
        <v>190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2020-11-26T00:24:38Z</dcterms:modified>
</cp:coreProperties>
</file>