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<sst xmlns="http://schemas.openxmlformats.org/spreadsheetml/2006/main" count="692" uniqueCount="283">
  <si>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</si>
  <si>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</si>
  <si>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</si>
  <si>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</si>
  <si>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</si>
  <si>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</si>
  <si>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</si>
  <si>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</si>
  <si>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</si>
  <si>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</si>
  <si>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</si>
  <si>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</si>
  <si>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</si>
  <si>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</si>
  <si>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</si>
  <si>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</si>
  <si>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</si>
  <si>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</si>
  <si>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</si>
  <si>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</si>
  <si>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</si>
  <si>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</si>
  <si>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</si>
  <si>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</si>
  <si>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</si>
  <si>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</si>
  <si>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</si>
  <si>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</si>
  <si>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</si>
  <si>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</si>
  <si>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</si>
  <si>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</si>
  <si>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</si>
  <si>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</si>
  <si>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</si>
  <si>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</si>
  <si>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</si>
  <si>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</si>
  <si>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</si>
  <si>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</si>
  <si>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</si>
  <si>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</si>
  <si>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</si>
  <si>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</si>
  <si>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</si>
  <si>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</si>
  <si>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</si>
  <si>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</si>
  <si>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</si>
  <si>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</si>
  <si>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</si>
  <si>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</si>
  <si>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</si>
  <si>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</si>
  <si>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</si>
  <si>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</si>
  <si>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</si>
  <si>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</si>
  <si>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</si>
  <si>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</si>
  <si>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</si>
  <si>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</si>
  <si>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</si>
  <si>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</si>
  <si>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</si>
  <si>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</si>
  <si>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</si>
  <si>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</si>
  <si>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</si>
  <si>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</si>
  <si>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</si>
  <si>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</si>
  <si>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</si>
  <si>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</si>
  <si>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</si>
  <si>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</si>
  <si>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</si>
  <si>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</si>
  <si>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</si>
  <si>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</si>
  <si>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</si>
  <si>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</si>
  <si>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</si>
  <si>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</si>
  <si>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</si>
  <si>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</si>
  <si>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</si>
  <si>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</si>
  <si>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</si>
  <si>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</si>
  <si>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</si>
  <si>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</si>
  <si>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</si>
  <si>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</si>
  <si>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</si>
  <si>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</si>
  <si>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</si>
  <si>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</si>
  <si>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</si>
  <si>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</si>
  <si>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</si>
  <si>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</si>
  <si>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</si>
  <si>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</si>
  <si>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</si>
  <si>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</si>
  <si>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</si>
  <si>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</si>
  <si>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</si>
  <si>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</si>
  <si>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</si>
  <si>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</si>
  <si>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</si>
  <si>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</si>
  <si>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</si>
  <si>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</si>
  <si>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</si>
  <si>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</si>
  <si>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</si>
  <si>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</si>
  <si>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</si>
  <si>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</si>
  <si>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</si>
  <si>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</si>
  <si>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</si>
  <si>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</si>
  <si>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</si>
  <si>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</si>
  <si>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</si>
  <si>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</si>
  <si>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</si>
  <si>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</si>
  <si>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</si>
  <si>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</si>
  <si>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</si>
  <si>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</si>
  <si>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</si>
  <si>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</si>
  <si>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</si>
  <si>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</si>
  <si>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</si>
  <si>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</si>
  <si>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</si>
  <si>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</si>
  <si>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</si>
  <si>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</si>
  <si>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</si>
  <si>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</si>
  <si>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</si>
  <si>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</si>
  <si>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</si>
  <si>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</si>
  <si>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</si>
  <si>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</si>
  <si>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</si>
  <si>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</si>
  <si>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</si>
  <si>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</si>
  <si>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</si>
  <si>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</si>
  <si>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</si>
  <si>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</si>
  <si>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</si>
  <si>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</si>
  <si>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</si>
  <si>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</si>
  <si>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</si>
  <si>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</si>
  <si>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</si>
  <si>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</si>
  <si>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</si>
  <si>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</si>
  <si>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</si>
  <si>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</si>
  <si>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</si>
  <si>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</si>
  <si>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</si>
  <si>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</si>
  <si>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</si>
  <si>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</si>
  <si>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</si>
  <si>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</si>
  <si>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</si>
  <si>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</si>
  <si>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</si>
  <si>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</si>
  <si>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</si>
  <si>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</si>
  <si>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</si>
  <si>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</si>
  <si>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</si>
  <si>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</si>
  <si>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</si>
  <si>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</si>
  <si>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</si>
  <si>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</si>
  <si>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</si>
  <si>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</si>
  <si>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</si>
  <si>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</si>
  <si>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</si>
  <si>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</si>
  <si>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</si>
  <si>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</si>
  <si>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</si>
  <si>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</si>
  <si>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</si>
  <si>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</si>
  <si>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</si>
  <si>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</si>
  <si>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</si>
  <si>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</si>
  <si>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</si>
  <si>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</si>
  <si>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</si>
  <si>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</si>
  <si>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</si>
  <si>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</si>
  <si>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</si>
  <si>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</si>
  <si>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</si>
  <si>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</si>
  <si>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</si>
  <si>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</si>
  <si>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</si>
  <si>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</si>
  <si>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</si>
  <si>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</si>
  <si>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</si>
  <si>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</si>
  <si>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</si>
  <si>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</si>
  <si>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</si>
  <si>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</si>
  <si>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</si>
  <si>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</si>
  <si>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</si>
  <si>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</si>
  <si>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</si>
  <si>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</si>
  <si>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</si>
  <si>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</si>
  <si>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</si>
  <si>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</si>
  <si>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</si>
  <si>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</si>
  <si>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</si>
  <si>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</si>
  <si>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</si>
  <si>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</si>
  <si>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</si>
  <si>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</si>
  <si>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</si>
  <si>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</si>
  <si>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</si>
  <si>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</si>
  <si>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</si>
  <si>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</si>
  <si>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</si>
  <si>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</si>
  <si>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</si>
  <si>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</si>
  <si>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</si>
  <si>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</si>
  <si>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</si>
  <si>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</si>
  <si>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</si>
  <si>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</si>
  <si>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</si>
  <si>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</si>
  <si>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</si>
  <si>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</si>
  <si>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</si>
  <si>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</si>
  <si>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</si>
  <si>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</si>
  <si>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</si>
  <si>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</si>
  <si>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이화선, ID : H1900379)</t>
  </si>
  <si>
    <t>2020년 11월 24일 11:41:26</t>
  </si>
  <si>
    <t>H1900379</t>
  </si>
  <si>
    <t>이화선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</si>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</sst>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529136"/>
        <c:axId val="404524824"/>
      </c:barChart>
      <c:catAx>
        <c:axId val="40452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524824"/>
        <c:crosses val="autoZero"/>
        <c:auto val="1"/>
        <c:lblAlgn val="ctr"/>
        <c:lblOffset val="100"/>
        <c:noMultiLvlLbl val="0"/>
      </c:catAx>
      <c:valAx>
        <c:axId val="404524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52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97072"/>
        <c:axId val="493498248"/>
      </c:barChart>
      <c:catAx>
        <c:axId val="49349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98248"/>
        <c:crosses val="autoZero"/>
        <c:auto val="1"/>
        <c:lblAlgn val="ctr"/>
        <c:lblOffset val="100"/>
        <c:noMultiLvlLbl val="0"/>
      </c:catAx>
      <c:valAx>
        <c:axId val="49349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9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92760"/>
        <c:axId val="493839352"/>
      </c:barChart>
      <c:catAx>
        <c:axId val="49349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39352"/>
        <c:crosses val="autoZero"/>
        <c:auto val="1"/>
        <c:lblAlgn val="ctr"/>
        <c:lblOffset val="100"/>
        <c:noMultiLvlLbl val="0"/>
      </c:catAx>
      <c:valAx>
        <c:axId val="49383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9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1734.1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38960"/>
        <c:axId val="493841704"/>
      </c:barChart>
      <c:catAx>
        <c:axId val="4938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41704"/>
        <c:crosses val="autoZero"/>
        <c:auto val="1"/>
        <c:lblAlgn val="ctr"/>
        <c:lblOffset val="100"/>
        <c:noMultiLvlLbl val="0"/>
      </c:catAx>
      <c:valAx>
        <c:axId val="49384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3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40920"/>
        <c:axId val="493840136"/>
      </c:barChart>
      <c:catAx>
        <c:axId val="4938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40136"/>
        <c:crosses val="autoZero"/>
        <c:auto val="1"/>
        <c:lblAlgn val="ctr"/>
        <c:lblOffset val="100"/>
        <c:noMultiLvlLbl val="0"/>
      </c:catAx>
      <c:valAx>
        <c:axId val="493840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41312"/>
        <c:axId val="493842096"/>
      </c:barChart>
      <c:catAx>
        <c:axId val="49384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42096"/>
        <c:crosses val="autoZero"/>
        <c:auto val="1"/>
        <c:lblAlgn val="ctr"/>
        <c:lblOffset val="100"/>
        <c:noMultiLvlLbl val="0"/>
      </c:catAx>
      <c:valAx>
        <c:axId val="49384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42488"/>
        <c:axId val="493845624"/>
      </c:barChart>
      <c:catAx>
        <c:axId val="49384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45624"/>
        <c:crosses val="autoZero"/>
        <c:auto val="1"/>
        <c:lblAlgn val="ctr"/>
        <c:lblOffset val="100"/>
        <c:noMultiLvlLbl val="0"/>
      </c:catAx>
      <c:valAx>
        <c:axId val="49384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4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43664"/>
        <c:axId val="493844056"/>
      </c:barChart>
      <c:catAx>
        <c:axId val="4938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44056"/>
        <c:crosses val="autoZero"/>
        <c:auto val="1"/>
        <c:lblAlgn val="ctr"/>
        <c:lblOffset val="100"/>
        <c:noMultiLvlLbl val="0"/>
      </c:catAx>
      <c:valAx>
        <c:axId val="49384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1107.5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45232"/>
        <c:axId val="493844448"/>
      </c:barChart>
      <c:catAx>
        <c:axId val="49384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44448"/>
        <c:crosses val="autoZero"/>
        <c:auto val="1"/>
        <c:lblAlgn val="ctr"/>
        <c:lblOffset val="100"/>
        <c:noMultiLvlLbl val="0"/>
      </c:catAx>
      <c:valAx>
        <c:axId val="493844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4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33720"/>
        <c:axId val="494038032"/>
      </c:barChart>
      <c:catAx>
        <c:axId val="49403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38032"/>
        <c:crosses val="autoZero"/>
        <c:auto val="1"/>
        <c:lblAlgn val="ctr"/>
        <c:lblOffset val="100"/>
        <c:noMultiLvlLbl val="0"/>
      </c:catAx>
      <c:valAx>
        <c:axId val="49403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3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36464"/>
        <c:axId val="494035680"/>
      </c:barChart>
      <c:catAx>
        <c:axId val="49403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35680"/>
        <c:crosses val="autoZero"/>
        <c:auto val="1"/>
        <c:lblAlgn val="ctr"/>
        <c:lblOffset val="100"/>
        <c:noMultiLvlLbl val="0"/>
      </c:catAx>
      <c:valAx>
        <c:axId val="494035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3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526784"/>
        <c:axId val="404527176"/>
      </c:barChart>
      <c:catAx>
        <c:axId val="40452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527176"/>
        <c:crosses val="autoZero"/>
        <c:auto val="1"/>
        <c:lblAlgn val="ctr"/>
        <c:lblOffset val="100"/>
        <c:noMultiLvlLbl val="0"/>
      </c:catAx>
      <c:valAx>
        <c:axId val="404527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52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30584"/>
        <c:axId val="494036072"/>
      </c:barChart>
      <c:catAx>
        <c:axId val="49403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36072"/>
        <c:crosses val="autoZero"/>
        <c:auto val="1"/>
        <c:lblAlgn val="ctr"/>
        <c:lblOffset val="100"/>
        <c:noMultiLvlLbl val="0"/>
      </c:catAx>
      <c:valAx>
        <c:axId val="49403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3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32152"/>
        <c:axId val="494037640"/>
      </c:barChart>
      <c:catAx>
        <c:axId val="49403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37640"/>
        <c:crosses val="autoZero"/>
        <c:auto val="1"/>
        <c:lblAlgn val="ctr"/>
        <c:lblOffset val="100"/>
        <c:noMultiLvlLbl val="0"/>
      </c:catAx>
      <c:valAx>
        <c:axId val="49403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3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8.3000000000000007</c:v>
                </c:pt>
                <c:pt idx="1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4031368"/>
        <c:axId val="494031760"/>
      </c:barChart>
      <c:catAx>
        <c:axId val="49403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31760"/>
        <c:crosses val="autoZero"/>
        <c:auto val="1"/>
        <c:lblAlgn val="ctr"/>
        <c:lblOffset val="100"/>
        <c:noMultiLvlLbl val="0"/>
      </c:catAx>
      <c:valAx>
        <c:axId val="49403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3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26.035007</c:v>
                </c:pt>
                <c:pt idx="1">
                  <c:v>33.479424000000002</c:v>
                </c:pt>
                <c:pt idx="2">
                  <c:v>13.889524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34112"/>
        <c:axId val="494033328"/>
      </c:barChart>
      <c:catAx>
        <c:axId val="4940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33328"/>
        <c:crosses val="autoZero"/>
        <c:auto val="1"/>
        <c:lblAlgn val="ctr"/>
        <c:lblOffset val="100"/>
        <c:noMultiLvlLbl val="0"/>
      </c:catAx>
      <c:valAx>
        <c:axId val="494033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34896"/>
        <c:axId val="494913736"/>
      </c:barChart>
      <c:catAx>
        <c:axId val="4940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13736"/>
        <c:crosses val="autoZero"/>
        <c:auto val="1"/>
        <c:lblAlgn val="ctr"/>
        <c:lblOffset val="100"/>
        <c:noMultiLvlLbl val="0"/>
      </c:catAx>
      <c:valAx>
        <c:axId val="49491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58.7</c:v>
                </c:pt>
                <c:pt idx="1">
                  <c:v>17.5</c:v>
                </c:pt>
                <c:pt idx="2">
                  <c:v>23.9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4916480"/>
        <c:axId val="494918048"/>
      </c:barChart>
      <c:catAx>
        <c:axId val="49491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18048"/>
        <c:crosses val="autoZero"/>
        <c:auto val="1"/>
        <c:lblAlgn val="ctr"/>
        <c:lblOffset val="100"/>
        <c:noMultiLvlLbl val="0"/>
      </c:catAx>
      <c:valAx>
        <c:axId val="49491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1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2560.9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13344"/>
        <c:axId val="494912560"/>
      </c:barChart>
      <c:catAx>
        <c:axId val="49491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12560"/>
        <c:crosses val="autoZero"/>
        <c:auto val="1"/>
        <c:lblAlgn val="ctr"/>
        <c:lblOffset val="100"/>
        <c:noMultiLvlLbl val="0"/>
      </c:catAx>
      <c:valAx>
        <c:axId val="494912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1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18440"/>
        <c:axId val="494910992"/>
      </c:barChart>
      <c:catAx>
        <c:axId val="49491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10992"/>
        <c:crosses val="autoZero"/>
        <c:auto val="1"/>
        <c:lblAlgn val="ctr"/>
        <c:lblOffset val="100"/>
        <c:noMultiLvlLbl val="0"/>
      </c:catAx>
      <c:valAx>
        <c:axId val="494910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1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15304"/>
        <c:axId val="494914128"/>
      </c:barChart>
      <c:catAx>
        <c:axId val="49491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14128"/>
        <c:crosses val="autoZero"/>
        <c:auto val="1"/>
        <c:lblAlgn val="ctr"/>
        <c:lblOffset val="100"/>
        <c:noMultiLvlLbl val="0"/>
      </c:catAx>
      <c:valAx>
        <c:axId val="49491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1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527568"/>
        <c:axId val="404525608"/>
      </c:barChart>
      <c:catAx>
        <c:axId val="4045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525608"/>
        <c:crosses val="autoZero"/>
        <c:auto val="1"/>
        <c:lblAlgn val="ctr"/>
        <c:lblOffset val="100"/>
        <c:noMultiLvlLbl val="0"/>
      </c:catAx>
      <c:valAx>
        <c:axId val="40452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52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9378.5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14912"/>
        <c:axId val="494915696"/>
      </c:barChart>
      <c:catAx>
        <c:axId val="49491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15696"/>
        <c:crosses val="autoZero"/>
        <c:auto val="1"/>
        <c:lblAlgn val="ctr"/>
        <c:lblOffset val="100"/>
        <c:noMultiLvlLbl val="0"/>
      </c:catAx>
      <c:valAx>
        <c:axId val="49491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1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17264"/>
        <c:axId val="494917656"/>
      </c:barChart>
      <c:catAx>
        <c:axId val="49491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17656"/>
        <c:crosses val="autoZero"/>
        <c:auto val="1"/>
        <c:lblAlgn val="ctr"/>
        <c:lblOffset val="100"/>
        <c:noMultiLvlLbl val="0"/>
      </c:catAx>
      <c:valAx>
        <c:axId val="49491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1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51328"/>
        <c:axId val="495351720"/>
      </c:barChart>
      <c:catAx>
        <c:axId val="49535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51720"/>
        <c:crosses val="autoZero"/>
        <c:auto val="1"/>
        <c:lblAlgn val="ctr"/>
        <c:lblOffset val="100"/>
        <c:noMultiLvlLbl val="0"/>
      </c:catAx>
      <c:valAx>
        <c:axId val="49535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527960"/>
        <c:axId val="404528744"/>
      </c:barChart>
      <c:catAx>
        <c:axId val="40452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528744"/>
        <c:crosses val="autoZero"/>
        <c:auto val="1"/>
        <c:lblAlgn val="ctr"/>
        <c:lblOffset val="100"/>
        <c:noMultiLvlLbl val="0"/>
      </c:catAx>
      <c:valAx>
        <c:axId val="40452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52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99032"/>
        <c:axId val="493493936"/>
      </c:barChart>
      <c:catAx>
        <c:axId val="49349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93936"/>
        <c:crosses val="autoZero"/>
        <c:auto val="1"/>
        <c:lblAlgn val="ctr"/>
        <c:lblOffset val="100"/>
        <c:noMultiLvlLbl val="0"/>
      </c:catAx>
      <c:valAx>
        <c:axId val="493493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9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94720"/>
        <c:axId val="493497856"/>
      </c:barChart>
      <c:catAx>
        <c:axId val="49349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97856"/>
        <c:crosses val="autoZero"/>
        <c:auto val="1"/>
        <c:lblAlgn val="ctr"/>
        <c:lblOffset val="100"/>
        <c:noMultiLvlLbl val="0"/>
      </c:catAx>
      <c:valAx>
        <c:axId val="49349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00208"/>
        <c:axId val="493494328"/>
      </c:barChart>
      <c:catAx>
        <c:axId val="49350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94328"/>
        <c:crosses val="autoZero"/>
        <c:auto val="1"/>
        <c:lblAlgn val="ctr"/>
        <c:lblOffset val="100"/>
        <c:noMultiLvlLbl val="0"/>
      </c:catAx>
      <c:valAx>
        <c:axId val="49349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99424"/>
        <c:axId val="493495504"/>
      </c:barChart>
      <c:catAx>
        <c:axId val="49349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95504"/>
        <c:crosses val="autoZero"/>
        <c:auto val="1"/>
        <c:lblAlgn val="ctr"/>
        <c:lblOffset val="100"/>
        <c:noMultiLvlLbl val="0"/>
      </c:catAx>
      <c:valAx>
        <c:axId val="49349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9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96680"/>
        <c:axId val="493499816"/>
      </c:barChart>
      <c:catAx>
        <c:axId val="49349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99816"/>
        <c:crosses val="autoZero"/>
        <c:auto val="1"/>
        <c:lblAlgn val="ctr"/>
        <c:lblOffset val="100"/>
        <c:noMultiLvlLbl val="0"/>
      </c:catAx>
      <c:valAx>
        <c:axId val="49349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9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이화선, ID : H1900379)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11:41:26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2560.9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125.5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58.7</v>
      </c>
      <c r="G8" s="59">
        <f>'DRIs DATA 입력'!G8</f>
        <v>17.5</v>
      </c>
      <c r="H8" s="59">
        <f>'DRIs DATA 입력'!H8</f>
        <v>23.9</v>
      </c>
      <c r="I8" s="46"/>
      <c r="J8" s="59" t="s">
        <v>216</v>
      </c>
      <c r="K8" s="59">
        <f>'DRIs DATA 입력'!K8</f>
        <v>8.3000000000000007</v>
      </c>
      <c r="L8" s="59">
        <f>'DRIs DATA 입력'!L8</f>
        <v>6.5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702.9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328.2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296.5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773.5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709.1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1734.1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9378.5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5631.5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153.6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183.4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23.2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1107.5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129.1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107.3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57" sqref="O57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278</v>
      </c>
      <c r="G1" s="62" t="s">
        <v>277</v>
      </c>
      <c r="H1" s="61" t="s">
        <v>279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1600</v>
      </c>
      <c r="C6" s="68">
        <v>2560.9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40</v>
      </c>
      <c r="P6" s="68">
        <v>45</v>
      </c>
      <c r="Q6" s="68">
        <v>0</v>
      </c>
      <c r="R6" s="68">
        <v>0</v>
      </c>
      <c r="S6" s="68">
        <v>125.5</v>
      </c>
      <c r="U6" s="68" t="s">
        <v>214</v>
      </c>
      <c r="V6" s="68">
        <v>0</v>
      </c>
      <c r="W6" s="68">
        <v>0</v>
      </c>
      <c r="X6" s="68">
        <v>20</v>
      </c>
      <c r="Y6" s="68">
        <v>0</v>
      </c>
      <c r="Z6" s="68">
        <v>36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58.7</v>
      </c>
      <c r="G8" s="68">
        <v>17.5</v>
      </c>
      <c r="H8" s="68">
        <v>23.9</v>
      </c>
      <c r="J8" s="68" t="s">
        <v>216</v>
      </c>
      <c r="K8" s="68">
        <v>8.3000000000000007</v>
      </c>
      <c r="L8" s="68">
        <v>6.5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410</v>
      </c>
      <c r="C16" s="68">
        <v>550</v>
      </c>
      <c r="D16" s="68">
        <v>0</v>
      </c>
      <c r="E16" s="68">
        <v>3000</v>
      </c>
      <c r="F16" s="68">
        <v>702.9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26.7</v>
      </c>
      <c r="O16" s="68" t="s">
        <v>4</v>
      </c>
      <c r="P16" s="68">
        <v>0</v>
      </c>
      <c r="Q16" s="68">
        <v>0</v>
      </c>
      <c r="R16" s="68">
        <v>15</v>
      </c>
      <c r="S16" s="68">
        <v>100</v>
      </c>
      <c r="T16" s="68">
        <v>5.3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328.2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296.5</v>
      </c>
      <c r="H26" s="68" t="s">
        <v>9</v>
      </c>
      <c r="I26" s="68">
        <v>0.9</v>
      </c>
      <c r="J26" s="68">
        <v>1.1000000000000001</v>
      </c>
      <c r="K26" s="68">
        <v>0</v>
      </c>
      <c r="L26" s="68">
        <v>0</v>
      </c>
      <c r="M26" s="68">
        <v>2.4</v>
      </c>
      <c r="O26" s="68" t="s">
        <v>10</v>
      </c>
      <c r="P26" s="68">
        <v>1</v>
      </c>
      <c r="Q26" s="68">
        <v>1.2</v>
      </c>
      <c r="R26" s="68">
        <v>0</v>
      </c>
      <c r="S26" s="68">
        <v>0</v>
      </c>
      <c r="T26" s="68">
        <v>2</v>
      </c>
      <c r="V26" s="68" t="s">
        <v>11</v>
      </c>
      <c r="W26" s="68">
        <v>11</v>
      </c>
      <c r="X26" s="68">
        <v>14</v>
      </c>
      <c r="Y26" s="68">
        <v>0</v>
      </c>
      <c r="Z26" s="68">
        <v>35</v>
      </c>
      <c r="AA26" s="68">
        <v>31.2</v>
      </c>
      <c r="AC26" s="68" t="s">
        <v>12</v>
      </c>
      <c r="AD26" s="68">
        <v>1.2</v>
      </c>
      <c r="AE26" s="68">
        <v>1.4</v>
      </c>
      <c r="AF26" s="68">
        <v>0</v>
      </c>
      <c r="AG26" s="68">
        <v>100</v>
      </c>
      <c r="AH26" s="68">
        <v>3.3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773.5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18.3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3.8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1.2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560</v>
      </c>
      <c r="C36" s="68">
        <v>800</v>
      </c>
      <c r="D36" s="68">
        <v>0</v>
      </c>
      <c r="E36" s="68">
        <v>2000</v>
      </c>
      <c r="F36" s="68">
        <v>709.1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1734.1</v>
      </c>
      <c r="O36" s="68" t="s">
        <v>19</v>
      </c>
      <c r="P36" s="68">
        <v>0</v>
      </c>
      <c r="Q36" s="68">
        <v>0</v>
      </c>
      <c r="R36" s="68">
        <v>1300</v>
      </c>
      <c r="S36" s="68">
        <v>2000</v>
      </c>
      <c r="T36" s="68">
        <v>9378.5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5631.5</v>
      </c>
      <c r="AC36" s="68" t="s">
        <v>21</v>
      </c>
      <c r="AD36" s="68">
        <v>0</v>
      </c>
      <c r="AE36" s="68">
        <v>0</v>
      </c>
      <c r="AF36" s="68">
        <v>2000</v>
      </c>
      <c r="AG36" s="68">
        <v>0</v>
      </c>
      <c r="AH36" s="68">
        <v>153.6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183.4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23.3</v>
      </c>
      <c r="H46" s="68" t="s">
        <v>24</v>
      </c>
      <c r="I46" s="68">
        <v>6</v>
      </c>
      <c r="J46" s="68">
        <v>7</v>
      </c>
      <c r="K46" s="68">
        <v>0</v>
      </c>
      <c r="L46" s="68">
        <v>35</v>
      </c>
      <c r="M46" s="68">
        <v>23.2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1107.5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0.1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3.8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129.1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107.3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8" sqref="I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 x14ac:dyDescent="0.3">
      <c r="A2" s="71" t="s">
        <v>280</v>
      </c>
      <c r="B2" s="71" t="s">
        <v>281</v>
      </c>
      <c r="C2" s="71" t="s">
        <v>282</v>
      </c>
      <c r="D2" s="71">
        <v>65</v>
      </c>
      <c r="E2" s="71">
        <v>2560.9475000000002</v>
      </c>
      <c r="F2" s="71">
        <v>308.28543000000002</v>
      </c>
      <c r="G2" s="71">
        <v>91.762214999999998</v>
      </c>
      <c r="H2" s="71">
        <v>28.042984000000001</v>
      </c>
      <c r="I2" s="71">
        <v>63.719230000000003</v>
      </c>
      <c r="J2" s="71">
        <v>125.549774</v>
      </c>
      <c r="K2" s="71">
        <v>41.81671</v>
      </c>
      <c r="L2" s="71">
        <v>83.733059999999995</v>
      </c>
      <c r="M2" s="71">
        <v>35.953716</v>
      </c>
      <c r="N2" s="71">
        <v>3.0284724000000001</v>
      </c>
      <c r="O2" s="71">
        <v>18.198253999999999</v>
      </c>
      <c r="P2" s="71">
        <v>1625.5525</v>
      </c>
      <c r="Q2" s="71">
        <v>40.452255000000001</v>
      </c>
      <c r="R2" s="71">
        <v>702.93255999999997</v>
      </c>
      <c r="S2" s="71">
        <v>81.38449</v>
      </c>
      <c r="T2" s="71">
        <v>7458.5785999999998</v>
      </c>
      <c r="U2" s="71">
        <v>5.3348564999999999</v>
      </c>
      <c r="V2" s="71">
        <v>26.737134999999999</v>
      </c>
      <c r="W2" s="71">
        <v>328.23219999999998</v>
      </c>
      <c r="X2" s="71">
        <v>296.47732999999999</v>
      </c>
      <c r="Y2" s="71">
        <v>2.374622</v>
      </c>
      <c r="Z2" s="71">
        <v>1.9926733000000001</v>
      </c>
      <c r="AA2" s="71">
        <v>31.206379999999999</v>
      </c>
      <c r="AB2" s="71">
        <v>3.3299232000000001</v>
      </c>
      <c r="AC2" s="71">
        <v>773.52880000000005</v>
      </c>
      <c r="AD2" s="71">
        <v>18.296099000000002</v>
      </c>
      <c r="AE2" s="71">
        <v>3.8453504999999999</v>
      </c>
      <c r="AF2" s="71">
        <v>1.1922493000000001</v>
      </c>
      <c r="AG2" s="71">
        <v>709.07029999999997</v>
      </c>
      <c r="AH2" s="71">
        <v>508.83654999999999</v>
      </c>
      <c r="AI2" s="71">
        <v>200.23378</v>
      </c>
      <c r="AJ2" s="71">
        <v>1734.0968</v>
      </c>
      <c r="AK2" s="71">
        <v>9378.4639999999999</v>
      </c>
      <c r="AL2" s="71">
        <v>153.5772</v>
      </c>
      <c r="AM2" s="71">
        <v>5631.518</v>
      </c>
      <c r="AN2" s="71">
        <v>183.42484999999999</v>
      </c>
      <c r="AO2" s="71">
        <v>23.288902</v>
      </c>
      <c r="AP2" s="71">
        <v>15.806433999999999</v>
      </c>
      <c r="AQ2" s="71">
        <v>7.4824685999999998</v>
      </c>
      <c r="AR2" s="71">
        <v>23.236484999999998</v>
      </c>
      <c r="AS2" s="71">
        <v>1107.4503</v>
      </c>
      <c r="AT2" s="71">
        <v>8.7429279999999998E-2</v>
      </c>
      <c r="AU2" s="71">
        <v>3.8477929999999998</v>
      </c>
      <c r="AV2" s="71">
        <v>129.10497000000001</v>
      </c>
      <c r="AW2" s="71">
        <v>107.28853599999999</v>
      </c>
      <c r="AX2" s="71">
        <v>0.18252528000000001</v>
      </c>
      <c r="AY2" s="71">
        <v>3.7007289999999999</v>
      </c>
      <c r="AZ2" s="71">
        <v>353.13299999999998</v>
      </c>
      <c r="BA2" s="71">
        <v>73.409424000000001</v>
      </c>
      <c r="BB2" s="71">
        <v>26.035007</v>
      </c>
      <c r="BC2" s="71">
        <v>33.479424000000002</v>
      </c>
      <c r="BD2" s="71">
        <v>13.889524</v>
      </c>
      <c r="BE2" s="71">
        <v>0.60043210000000002</v>
      </c>
      <c r="BF2" s="71">
        <v>3.4167909999999999</v>
      </c>
      <c r="BG2" s="71">
        <v>1.1518279999999999E-3</v>
      </c>
      <c r="BH2" s="71">
        <v>1.1676099000000001E-2</v>
      </c>
      <c r="BI2" s="71">
        <v>8.8815249999999995E-3</v>
      </c>
      <c r="BJ2" s="71">
        <v>4.4776349999999999E-2</v>
      </c>
      <c r="BK2" s="165">
        <v>8.8602200000000004E-5</v>
      </c>
      <c r="BL2" s="71">
        <v>0.46114053999999999</v>
      </c>
      <c r="BM2" s="71">
        <v>6.4862422999999998</v>
      </c>
      <c r="BN2" s="71">
        <v>1.8638891</v>
      </c>
      <c r="BO2" s="71">
        <v>87.753799999999998</v>
      </c>
      <c r="BP2" s="71">
        <v>17.067781</v>
      </c>
      <c r="BQ2" s="71">
        <v>31.510988000000001</v>
      </c>
      <c r="BR2" s="71">
        <v>99.004859999999994</v>
      </c>
      <c r="BS2" s="71">
        <v>18.216145999999998</v>
      </c>
      <c r="BT2" s="71">
        <v>20.944375999999998</v>
      </c>
      <c r="BU2" s="71">
        <v>0.103999496</v>
      </c>
      <c r="BV2" s="71">
        <v>2.0465911999999999E-2</v>
      </c>
      <c r="BW2" s="71">
        <v>1.3545471</v>
      </c>
      <c r="BX2" s="71">
        <v>1.5837873</v>
      </c>
      <c r="BY2" s="71">
        <v>6.7697229999999997E-2</v>
      </c>
      <c r="BZ2" s="71">
        <v>6.5374699999999999E-4</v>
      </c>
      <c r="CA2" s="71">
        <v>0.27240481999999999</v>
      </c>
      <c r="CB2" s="71">
        <v>2.0173694999999998E-2</v>
      </c>
      <c r="CC2" s="71">
        <v>4.6990353999999998E-2</v>
      </c>
      <c r="CD2" s="71">
        <v>1.0511851000000001</v>
      </c>
      <c r="CE2" s="71">
        <v>4.1006844000000001E-2</v>
      </c>
      <c r="CF2" s="71">
        <v>6.6365339999999995E-2</v>
      </c>
      <c r="CG2" s="71">
        <v>0</v>
      </c>
      <c r="CH2" s="71">
        <v>6.6538609999999996E-3</v>
      </c>
      <c r="CI2" s="71">
        <v>2.5328759999999999E-3</v>
      </c>
      <c r="CJ2" s="71">
        <v>2.5096113999999998</v>
      </c>
      <c r="CK2" s="71">
        <v>7.4715409999999999E-3</v>
      </c>
      <c r="CL2" s="71">
        <v>0.82521009999999995</v>
      </c>
      <c r="CM2" s="71">
        <v>5.4394584000000004</v>
      </c>
      <c r="CN2" s="71">
        <v>3672.2651000000001</v>
      </c>
      <c r="CO2" s="71">
        <v>6520.0219999999999</v>
      </c>
      <c r="CP2" s="71">
        <v>5201.9893000000002</v>
      </c>
      <c r="CQ2" s="71">
        <v>1760.6079</v>
      </c>
      <c r="CR2" s="71">
        <v>821.87720000000002</v>
      </c>
      <c r="CS2" s="71">
        <v>348.9753</v>
      </c>
      <c r="CT2" s="71">
        <v>3716.5482999999999</v>
      </c>
      <c r="CU2" s="71">
        <v>2395.0610000000001</v>
      </c>
      <c r="CV2" s="71">
        <v>1063.1401000000001</v>
      </c>
      <c r="CW2" s="71">
        <v>3267.2530000000002</v>
      </c>
      <c r="CX2" s="71">
        <v>381.18619999999999</v>
      </c>
      <c r="CY2" s="71">
        <v>4242.6750000000002</v>
      </c>
      <c r="CZ2" s="71">
        <v>3023.3085999999998</v>
      </c>
      <c r="DA2" s="71">
        <v>5728.6475</v>
      </c>
      <c r="DB2" s="71">
        <v>5072.5110000000004</v>
      </c>
      <c r="DC2" s="71">
        <v>7974.7983000000004</v>
      </c>
      <c r="DD2" s="71">
        <v>12138.235000000001</v>
      </c>
      <c r="DE2" s="71">
        <v>3767.1089999999999</v>
      </c>
      <c r="DF2" s="71">
        <v>4598.3184000000001</v>
      </c>
      <c r="DG2" s="71">
        <v>3054.0093000000002</v>
      </c>
      <c r="DH2" s="71">
        <v>82.53389</v>
      </c>
      <c r="DI2" s="7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73.409424000000001</v>
      </c>
      <c r="B6">
        <f>BB2</f>
        <v>26.035007</v>
      </c>
      <c r="C6">
        <f>BC2</f>
        <v>33.479424000000002</v>
      </c>
      <c r="D6">
        <f>BD2</f>
        <v>13.889524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5" sqref="E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20072</v>
      </c>
      <c r="C2" s="56">
        <f ca="1">YEAR(TODAY())-YEAR(B2)+IF(TODAY()&gt;=DATE(YEAR(TODAY()),MONTH(B2),DAY(B2)),0,-1)</f>
        <v>65</v>
      </c>
      <c r="E2" s="52">
        <v>156.5</v>
      </c>
      <c r="F2" s="53" t="s">
        <v>39</v>
      </c>
      <c r="G2" s="52">
        <v>50.4</v>
      </c>
      <c r="H2" s="51" t="s">
        <v>41</v>
      </c>
      <c r="I2" s="78">
        <f>ROUND(G3/E3^2,1)</f>
        <v>20.6</v>
      </c>
    </row>
    <row r="3" spans="1:9" x14ac:dyDescent="0.3">
      <c r="E3" s="51">
        <f>E2/100</f>
        <v>1.5649999999999999</v>
      </c>
      <c r="F3" s="51" t="s">
        <v>40</v>
      </c>
      <c r="G3" s="51">
        <f>G2</f>
        <v>50.4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44076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이화선, ID : H1900379)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11:41:26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44076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65</v>
      </c>
      <c r="G12" s="100"/>
      <c r="H12" s="100"/>
      <c r="I12" s="100"/>
      <c r="K12" s="129">
        <f>'개인정보 및 신체계측 입력'!E2</f>
        <v>156.5</v>
      </c>
      <c r="L12" s="130"/>
      <c r="M12" s="123">
        <f>'개인정보 및 신체계측 입력'!G2</f>
        <v>50.4</v>
      </c>
      <c r="N12" s="124"/>
      <c r="O12" s="119" t="s">
        <v>271</v>
      </c>
      <c r="P12" s="113"/>
      <c r="Q12" s="96">
        <f>'개인정보 및 신체계측 입력'!I2</f>
        <v>20.6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이화선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58.7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17.5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23.9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0.4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6.5</v>
      </c>
      <c r="L72" s="36" t="s">
        <v>53</v>
      </c>
      <c r="M72" s="36">
        <f>ROUND('DRIs DATA'!K8,1)</f>
        <v>8.3000000000000007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93.72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222.5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296.5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220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88.64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625.23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233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2020-11-25T23:59:58Z</dcterms:modified>
</cp:coreProperties>
</file>