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<sst xmlns="http://schemas.openxmlformats.org/spreadsheetml/2006/main" count="692" uniqueCount="283">
  <si>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</si>
  <si>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</si>
  <si>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</si>
  <si>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</si>
  <si>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</si>
  <si>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</si>
  <si>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</si>
  <si>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</si>
  <si>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</si>
  <si>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</si>
  <si>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</si>
  <si>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</si>
  <si>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</si>
  <si>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</si>
  <si>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</si>
  <si>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</si>
  <si>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</si>
  <si>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</si>
  <si>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</si>
  <si>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</si>
  <si>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</si>
  <si>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</si>
  <si>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</si>
  <si>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</si>
  <si>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</si>
  <si>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</si>
  <si>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</si>
  <si>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</si>
  <si>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</si>
  <si>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</si>
  <si>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</si>
  <si>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</si>
  <si>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</si>
  <si>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</si>
  <si>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</si>
  <si>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</si>
  <si>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</si>
  <si>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</si>
  <si>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</si>
  <si>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</si>
  <si>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</si>
  <si>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</si>
  <si>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</si>
  <si>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</si>
  <si>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</si>
  <si>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</si>
  <si>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</si>
  <si>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</si>
  <si>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</si>
  <si>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</si>
  <si>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</si>
  <si>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</si>
  <si>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</si>
  <si>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</si>
  <si>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</si>
  <si>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</si>
  <si>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</si>
  <si>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</si>
  <si>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</si>
  <si>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</si>
  <si>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</si>
  <si>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</si>
  <si>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</si>
  <si>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</si>
  <si>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</si>
  <si>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</si>
  <si>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</si>
  <si>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</si>
  <si>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</si>
  <si>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</si>
  <si>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</si>
  <si>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</si>
  <si>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</si>
  <si>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</si>
  <si>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</si>
  <si>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</si>
  <si>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</si>
  <si>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</si>
  <si>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</si>
  <si>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</si>
  <si>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</si>
  <si>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</si>
  <si>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</si>
  <si>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</si>
  <si>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</si>
  <si>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</si>
  <si>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</si>
  <si>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</si>
  <si>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</si>
  <si>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</si>
  <si>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</si>
  <si>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</si>
  <si>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</si>
  <si>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</si>
  <si>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</si>
  <si>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</si>
  <si>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</si>
  <si>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</si>
  <si>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</si>
  <si>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</si>
  <si>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</si>
  <si>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</si>
  <si>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</si>
  <si>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</si>
  <si>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</si>
  <si>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</si>
  <si>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</si>
  <si>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</si>
  <si>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</si>
  <si>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</si>
  <si>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</si>
  <si>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</si>
  <si>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</si>
  <si>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</si>
  <si>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</si>
  <si>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</si>
  <si>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</si>
  <si>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</si>
  <si>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</si>
  <si>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</si>
  <si>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</si>
  <si>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</si>
  <si>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</si>
  <si>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</si>
  <si>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</si>
  <si>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</si>
  <si>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</si>
  <si>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</si>
  <si>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</si>
  <si>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</si>
  <si>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</si>
  <si>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</si>
  <si>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</si>
  <si>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</si>
  <si>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</si>
  <si>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</si>
  <si>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</si>
  <si>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</si>
  <si>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</si>
  <si>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</si>
  <si>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</si>
  <si>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</si>
  <si>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</si>
  <si>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</si>
  <si>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</si>
  <si>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</si>
  <si>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</si>
  <si>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</si>
  <si>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</si>
  <si>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</si>
  <si>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</si>
  <si>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</si>
  <si>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</si>
  <si>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</si>
  <si>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</si>
  <si>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</si>
  <si>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</si>
  <si>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</si>
  <si>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</si>
  <si>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</si>
  <si>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</si>
  <si>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</si>
  <si>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</si>
  <si>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</si>
  <si>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</si>
  <si>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</si>
  <si>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</si>
  <si>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</si>
  <si>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</si>
  <si>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</si>
  <si>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</si>
  <si>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</si>
  <si>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</si>
  <si>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</si>
  <si>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</si>
  <si>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</si>
  <si>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</si>
  <si>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</si>
  <si>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</si>
  <si>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</si>
  <si>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</si>
  <si>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</si>
  <si>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</si>
  <si>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</si>
  <si>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</si>
  <si>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</si>
  <si>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</si>
  <si>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</si>
  <si>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</si>
  <si>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</si>
  <si>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</si>
  <si>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</si>
  <si>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</si>
  <si>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</si>
  <si>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</si>
  <si>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</si>
  <si>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</si>
  <si>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</si>
  <si>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</si>
  <si>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</si>
  <si>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</si>
  <si>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</si>
  <si>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</si>
  <si>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</si>
  <si>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</si>
  <si>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</si>
  <si>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</si>
  <si>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</si>
  <si>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</si>
  <si>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</si>
  <si>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</si>
  <si>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</si>
  <si>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</si>
  <si>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</si>
  <si>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</si>
  <si>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</si>
  <si>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</si>
  <si>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</si>
  <si>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</si>
  <si>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</si>
  <si>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</si>
  <si>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</si>
  <si>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</si>
  <si>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</si>
  <si>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</si>
  <si>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</si>
  <si>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</si>
  <si>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</si>
  <si>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</si>
  <si>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</si>
  <si>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</si>
  <si>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</si>
  <si>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</si>
  <si>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</si>
  <si>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</si>
  <si>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</si>
  <si>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</si>
  <si>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</si>
  <si>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</si>
  <si>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</si>
  <si>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</si>
  <si>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</si>
  <si>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</si>
  <si>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</si>
  <si>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</si>
  <si>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</si>
  <si>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</si>
  <si>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</si>
  <si>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</si>
  <si>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</si>
  <si>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</si>
  <si>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</si>
  <si>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</si>
  <si>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</si>
  <si>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</si>
  <si>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</si>
  <si>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</si>
  <si>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</si>
  <si>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</si>
  <si>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</si>
  <si>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</si>
  <si>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</si>
  <si>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</si>
  <si>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</si>
  <si>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</si>
  <si>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</si>
  <si>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</si>
  <si>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</si>
  <si>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</si>
  <si>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</si>
  <si>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</si>
  <si>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</si>
  <si>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</si>
  <si>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</si>
  <si>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</si>
  <si>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</si>
  <si>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</si>
  <si>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</si>
  <si>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</si>
  <si>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이지숙, ID : H1900382)</t>
  </si>
  <si>
    <t>2020년 11월 24일 13:14:05</t>
  </si>
  <si>
    <t>H1900382</t>
  </si>
  <si>
    <t>이지숙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</si>
</sst>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0" xfId="0" applyAlignment="1"/>
    <xf numFmtId="11" fontId="0" fillId="0" borderId="0" xfId="0" applyNumberFormat="1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799920"/>
        <c:axId val="501798352"/>
      </c:barChart>
      <c:catAx>
        <c:axId val="50179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798352"/>
        <c:crosses val="autoZero"/>
        <c:auto val="1"/>
        <c:lblAlgn val="ctr"/>
        <c:lblOffset val="100"/>
        <c:noMultiLvlLbl val="0"/>
      </c:catAx>
      <c:valAx>
        <c:axId val="50179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79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94568"/>
        <c:axId val="259100840"/>
      </c:barChart>
      <c:catAx>
        <c:axId val="25909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00840"/>
        <c:crosses val="autoZero"/>
        <c:auto val="1"/>
        <c:lblAlgn val="ctr"/>
        <c:lblOffset val="100"/>
        <c:noMultiLvlLbl val="0"/>
      </c:catAx>
      <c:valAx>
        <c:axId val="25910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9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93392"/>
        <c:axId val="259097704"/>
      </c:barChart>
      <c:catAx>
        <c:axId val="25909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97704"/>
        <c:crosses val="autoZero"/>
        <c:auto val="1"/>
        <c:lblAlgn val="ctr"/>
        <c:lblOffset val="100"/>
        <c:noMultiLvlLbl val="0"/>
      </c:catAx>
      <c:valAx>
        <c:axId val="259097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9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1091.3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95744"/>
        <c:axId val="259096136"/>
      </c:barChart>
      <c:catAx>
        <c:axId val="25909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96136"/>
        <c:crosses val="autoZero"/>
        <c:auto val="1"/>
        <c:lblAlgn val="ctr"/>
        <c:lblOffset val="100"/>
        <c:noMultiLvlLbl val="0"/>
      </c:catAx>
      <c:valAx>
        <c:axId val="259096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9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3328.1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100056"/>
        <c:axId val="259098488"/>
      </c:barChart>
      <c:catAx>
        <c:axId val="25910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98488"/>
        <c:crosses val="autoZero"/>
        <c:auto val="1"/>
        <c:lblAlgn val="ctr"/>
        <c:lblOffset val="100"/>
        <c:noMultiLvlLbl val="0"/>
      </c:catAx>
      <c:valAx>
        <c:axId val="2590984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10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98096"/>
        <c:axId val="259100448"/>
      </c:barChart>
      <c:catAx>
        <c:axId val="25909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100448"/>
        <c:crosses val="autoZero"/>
        <c:auto val="1"/>
        <c:lblAlgn val="ctr"/>
        <c:lblOffset val="100"/>
        <c:noMultiLvlLbl val="0"/>
      </c:catAx>
      <c:valAx>
        <c:axId val="25910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9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24656"/>
        <c:axId val="256225048"/>
      </c:barChart>
      <c:catAx>
        <c:axId val="25622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25048"/>
        <c:crosses val="autoZero"/>
        <c:auto val="1"/>
        <c:lblAlgn val="ctr"/>
        <c:lblOffset val="100"/>
        <c:noMultiLvlLbl val="0"/>
      </c:catAx>
      <c:valAx>
        <c:axId val="25622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2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25440"/>
        <c:axId val="256220344"/>
      </c:barChart>
      <c:catAx>
        <c:axId val="25622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20344"/>
        <c:crosses val="autoZero"/>
        <c:auto val="1"/>
        <c:lblAlgn val="ctr"/>
        <c:lblOffset val="100"/>
        <c:noMultiLvlLbl val="0"/>
      </c:catAx>
      <c:valAx>
        <c:axId val="256220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2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18384"/>
        <c:axId val="256220736"/>
      </c:barChart>
      <c:catAx>
        <c:axId val="25621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20736"/>
        <c:crosses val="autoZero"/>
        <c:auto val="1"/>
        <c:lblAlgn val="ctr"/>
        <c:lblOffset val="100"/>
        <c:noMultiLvlLbl val="0"/>
      </c:catAx>
      <c:valAx>
        <c:axId val="256220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1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19168"/>
        <c:axId val="256221912"/>
      </c:barChart>
      <c:catAx>
        <c:axId val="25621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21912"/>
        <c:crosses val="autoZero"/>
        <c:auto val="1"/>
        <c:lblAlgn val="ctr"/>
        <c:lblOffset val="100"/>
        <c:noMultiLvlLbl val="0"/>
      </c:catAx>
      <c:valAx>
        <c:axId val="25622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1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221520"/>
        <c:axId val="256219560"/>
      </c:barChart>
      <c:catAx>
        <c:axId val="25622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19560"/>
        <c:crosses val="autoZero"/>
        <c:auto val="1"/>
        <c:lblAlgn val="ctr"/>
        <c:lblOffset val="100"/>
        <c:noMultiLvlLbl val="0"/>
      </c:catAx>
      <c:valAx>
        <c:axId val="256219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22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797960"/>
        <c:axId val="501790512"/>
      </c:barChart>
      <c:catAx>
        <c:axId val="50179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790512"/>
        <c:crosses val="autoZero"/>
        <c:auto val="1"/>
        <c:lblAlgn val="ctr"/>
        <c:lblOffset val="100"/>
        <c:noMultiLvlLbl val="0"/>
      </c:catAx>
      <c:valAx>
        <c:axId val="501790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797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274680"/>
        <c:axId val="485276248"/>
      </c:barChart>
      <c:catAx>
        <c:axId val="48527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276248"/>
        <c:crosses val="autoZero"/>
        <c:auto val="1"/>
        <c:lblAlgn val="ctr"/>
        <c:lblOffset val="100"/>
        <c:noMultiLvlLbl val="0"/>
      </c:catAx>
      <c:valAx>
        <c:axId val="48527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27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795216"/>
        <c:axId val="256222304"/>
      </c:barChart>
      <c:catAx>
        <c:axId val="50179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222304"/>
        <c:crosses val="autoZero"/>
        <c:auto val="1"/>
        <c:lblAlgn val="ctr"/>
        <c:lblOffset val="100"/>
        <c:noMultiLvlLbl val="0"/>
      </c:catAx>
      <c:valAx>
        <c:axId val="256222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79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</c:v>
                </c:pt>
                <c:pt idx="1">
                  <c:v>9.3000000000000007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0645600"/>
        <c:axId val="490646384"/>
      </c:barChart>
      <c:catAx>
        <c:axId val="49064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46384"/>
        <c:crosses val="autoZero"/>
        <c:auto val="1"/>
        <c:lblAlgn val="ctr"/>
        <c:lblOffset val="100"/>
        <c:noMultiLvlLbl val="0"/>
      </c:catAx>
      <c:valAx>
        <c:axId val="490646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4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7.8572043999999996</c:v>
                </c:pt>
                <c:pt idx="1">
                  <c:v>7.7675970000000003</c:v>
                </c:pt>
                <c:pt idx="2">
                  <c:v>9.1275169999999992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608.5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45208"/>
        <c:axId val="490645992"/>
      </c:barChart>
      <c:catAx>
        <c:axId val="49064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45992"/>
        <c:crosses val="autoZero"/>
        <c:auto val="1"/>
        <c:lblAlgn val="ctr"/>
        <c:lblOffset val="100"/>
        <c:noMultiLvlLbl val="0"/>
      </c:catAx>
      <c:valAx>
        <c:axId val="490645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4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47168"/>
        <c:axId val="490639720"/>
      </c:barChart>
      <c:catAx>
        <c:axId val="49064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39720"/>
        <c:crosses val="autoZero"/>
        <c:auto val="1"/>
        <c:lblAlgn val="ctr"/>
        <c:lblOffset val="100"/>
        <c:noMultiLvlLbl val="0"/>
      </c:catAx>
      <c:valAx>
        <c:axId val="49063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4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80.599999999999994</c:v>
                </c:pt>
                <c:pt idx="1">
                  <c:v>7.2</c:v>
                </c:pt>
                <c:pt idx="2">
                  <c:v>12.2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0644032"/>
        <c:axId val="490640112"/>
      </c:barChart>
      <c:catAx>
        <c:axId val="49064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40112"/>
        <c:crosses val="autoZero"/>
        <c:auto val="1"/>
        <c:lblAlgn val="ctr"/>
        <c:lblOffset val="100"/>
        <c:noMultiLvlLbl val="0"/>
      </c:catAx>
      <c:valAx>
        <c:axId val="49064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4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1901.2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40504"/>
        <c:axId val="490641288"/>
      </c:barChart>
      <c:catAx>
        <c:axId val="49064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41288"/>
        <c:crosses val="autoZero"/>
        <c:auto val="1"/>
        <c:lblAlgn val="ctr"/>
        <c:lblOffset val="100"/>
        <c:noMultiLvlLbl val="0"/>
      </c:catAx>
      <c:valAx>
        <c:axId val="490641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4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42072"/>
        <c:axId val="490642464"/>
      </c:barChart>
      <c:catAx>
        <c:axId val="490642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42464"/>
        <c:crosses val="autoZero"/>
        <c:auto val="1"/>
        <c:lblAlgn val="ctr"/>
        <c:lblOffset val="100"/>
        <c:noMultiLvlLbl val="0"/>
      </c:catAx>
      <c:valAx>
        <c:axId val="490642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42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519.1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837944"/>
        <c:axId val="505842256"/>
      </c:barChart>
      <c:catAx>
        <c:axId val="50583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842256"/>
        <c:crosses val="autoZero"/>
        <c:auto val="1"/>
        <c:lblAlgn val="ctr"/>
        <c:lblOffset val="100"/>
        <c:noMultiLvlLbl val="0"/>
      </c:catAx>
      <c:valAx>
        <c:axId val="50584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83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788944"/>
        <c:axId val="501789336"/>
      </c:barChart>
      <c:catAx>
        <c:axId val="50178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789336"/>
        <c:crosses val="autoZero"/>
        <c:auto val="1"/>
        <c:lblAlgn val="ctr"/>
        <c:lblOffset val="100"/>
        <c:noMultiLvlLbl val="0"/>
      </c:catAx>
      <c:valAx>
        <c:axId val="50178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78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5226.5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842648"/>
        <c:axId val="505840688"/>
      </c:barChart>
      <c:catAx>
        <c:axId val="50584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840688"/>
        <c:crosses val="autoZero"/>
        <c:auto val="1"/>
        <c:lblAlgn val="ctr"/>
        <c:lblOffset val="100"/>
        <c:noMultiLvlLbl val="0"/>
      </c:catAx>
      <c:valAx>
        <c:axId val="50584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84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841864"/>
        <c:axId val="505843040"/>
      </c:barChart>
      <c:catAx>
        <c:axId val="50584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843040"/>
        <c:crosses val="autoZero"/>
        <c:auto val="1"/>
        <c:lblAlgn val="ctr"/>
        <c:lblOffset val="100"/>
        <c:noMultiLvlLbl val="0"/>
      </c:catAx>
      <c:valAx>
        <c:axId val="50584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84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835592"/>
        <c:axId val="505835984"/>
      </c:barChart>
      <c:catAx>
        <c:axId val="50583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835984"/>
        <c:crosses val="autoZero"/>
        <c:auto val="1"/>
        <c:lblAlgn val="ctr"/>
        <c:lblOffset val="100"/>
        <c:noMultiLvlLbl val="0"/>
      </c:catAx>
      <c:valAx>
        <c:axId val="50583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83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790120"/>
        <c:axId val="501792080"/>
      </c:barChart>
      <c:catAx>
        <c:axId val="50179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792080"/>
        <c:crosses val="autoZero"/>
        <c:auto val="1"/>
        <c:lblAlgn val="ctr"/>
        <c:lblOffset val="100"/>
        <c:noMultiLvlLbl val="0"/>
      </c:catAx>
      <c:valAx>
        <c:axId val="50179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790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794432"/>
        <c:axId val="501792864"/>
      </c:barChart>
      <c:catAx>
        <c:axId val="50179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792864"/>
        <c:crosses val="autoZero"/>
        <c:auto val="1"/>
        <c:lblAlgn val="ctr"/>
        <c:lblOffset val="100"/>
        <c:noMultiLvlLbl val="0"/>
      </c:catAx>
      <c:valAx>
        <c:axId val="501792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79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793648"/>
        <c:axId val="501794040"/>
      </c:barChart>
      <c:catAx>
        <c:axId val="50179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794040"/>
        <c:crosses val="autoZero"/>
        <c:auto val="1"/>
        <c:lblAlgn val="ctr"/>
        <c:lblOffset val="100"/>
        <c:noMultiLvlLbl val="0"/>
      </c:catAx>
      <c:valAx>
        <c:axId val="501794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79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796000"/>
        <c:axId val="501796392"/>
      </c:barChart>
      <c:catAx>
        <c:axId val="50179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796392"/>
        <c:crosses val="autoZero"/>
        <c:auto val="1"/>
        <c:lblAlgn val="ctr"/>
        <c:lblOffset val="100"/>
        <c:noMultiLvlLbl val="0"/>
      </c:catAx>
      <c:valAx>
        <c:axId val="501796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79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797176"/>
        <c:axId val="259098880"/>
      </c:barChart>
      <c:catAx>
        <c:axId val="50179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98880"/>
        <c:crosses val="autoZero"/>
        <c:auto val="1"/>
        <c:lblAlgn val="ctr"/>
        <c:lblOffset val="100"/>
        <c:noMultiLvlLbl val="0"/>
      </c:catAx>
      <c:valAx>
        <c:axId val="259098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79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95352"/>
        <c:axId val="259094960"/>
      </c:barChart>
      <c:catAx>
        <c:axId val="25909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94960"/>
        <c:crosses val="autoZero"/>
        <c:auto val="1"/>
        <c:lblAlgn val="ctr"/>
        <c:lblOffset val="100"/>
        <c:noMultiLvlLbl val="0"/>
      </c:catAx>
      <c:valAx>
        <c:axId val="259094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9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이지숙, ID : H1900382)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13:14:05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8" t="s">
        <v>197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6" t="s">
        <v>56</v>
      </c>
      <c r="B4" s="76"/>
      <c r="C4" s="76"/>
      <c r="D4" s="46"/>
      <c r="E4" s="73" t="s">
        <v>198</v>
      </c>
      <c r="F4" s="74"/>
      <c r="G4" s="74"/>
      <c r="H4" s="75"/>
      <c r="I4" s="46"/>
      <c r="J4" s="73" t="s">
        <v>199</v>
      </c>
      <c r="K4" s="74"/>
      <c r="L4" s="75"/>
      <c r="M4" s="46"/>
      <c r="N4" s="76" t="s">
        <v>200</v>
      </c>
      <c r="O4" s="76"/>
      <c r="P4" s="76"/>
      <c r="Q4" s="76"/>
      <c r="R4" s="76"/>
      <c r="S4" s="76"/>
      <c r="T4" s="46"/>
      <c r="U4" s="76" t="s">
        <v>201</v>
      </c>
      <c r="V4" s="76"/>
      <c r="W4" s="76"/>
      <c r="X4" s="76"/>
      <c r="Y4" s="76"/>
      <c r="Z4" s="7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1901.2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80.599999999999994</v>
      </c>
      <c r="G8" s="59">
        <f>'DRIs DATA 입력'!G8</f>
        <v>7.2</v>
      </c>
      <c r="H8" s="59">
        <f>'DRIs DATA 입력'!H8</f>
        <v>12.2</v>
      </c>
      <c r="I8" s="46"/>
      <c r="J8" s="59" t="s">
        <v>216</v>
      </c>
      <c r="K8" s="59">
        <f>'DRIs DATA 입력'!K8</f>
        <v>8</v>
      </c>
      <c r="L8" s="59">
        <f>'DRIs DATA 입력'!L8</f>
        <v>9.3000000000000007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7" t="s">
        <v>217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6" t="s">
        <v>218</v>
      </c>
      <c r="B14" s="76"/>
      <c r="C14" s="76"/>
      <c r="D14" s="76"/>
      <c r="E14" s="76"/>
      <c r="F14" s="76"/>
      <c r="G14" s="46"/>
      <c r="H14" s="76" t="s">
        <v>219</v>
      </c>
      <c r="I14" s="76"/>
      <c r="J14" s="76"/>
      <c r="K14" s="76"/>
      <c r="L14" s="76"/>
      <c r="M14" s="76"/>
      <c r="N14" s="46"/>
      <c r="O14" s="76" t="s">
        <v>220</v>
      </c>
      <c r="P14" s="76"/>
      <c r="Q14" s="76"/>
      <c r="R14" s="76"/>
      <c r="S14" s="76"/>
      <c r="T14" s="76"/>
      <c r="U14" s="46"/>
      <c r="V14" s="76" t="s">
        <v>221</v>
      </c>
      <c r="W14" s="76"/>
      <c r="X14" s="76"/>
      <c r="Y14" s="76"/>
      <c r="Z14" s="76"/>
      <c r="AA14" s="7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608.5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17.899999999999999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384.5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7" t="s">
        <v>223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</row>
    <row r="24" spans="1:62">
      <c r="A24" s="76" t="s">
        <v>224</v>
      </c>
      <c r="B24" s="76"/>
      <c r="C24" s="76"/>
      <c r="D24" s="76"/>
      <c r="E24" s="76"/>
      <c r="F24" s="76"/>
      <c r="G24" s="46"/>
      <c r="H24" s="76" t="s">
        <v>225</v>
      </c>
      <c r="I24" s="76"/>
      <c r="J24" s="76"/>
      <c r="K24" s="76"/>
      <c r="L24" s="76"/>
      <c r="M24" s="76"/>
      <c r="N24" s="46"/>
      <c r="O24" s="76" t="s">
        <v>226</v>
      </c>
      <c r="P24" s="76"/>
      <c r="Q24" s="76"/>
      <c r="R24" s="76"/>
      <c r="S24" s="76"/>
      <c r="T24" s="76"/>
      <c r="U24" s="46"/>
      <c r="V24" s="76" t="s">
        <v>227</v>
      </c>
      <c r="W24" s="76"/>
      <c r="X24" s="76"/>
      <c r="Y24" s="76"/>
      <c r="Z24" s="76"/>
      <c r="AA24" s="76"/>
      <c r="AB24" s="46"/>
      <c r="AC24" s="76" t="s">
        <v>228</v>
      </c>
      <c r="AD24" s="76"/>
      <c r="AE24" s="76"/>
      <c r="AF24" s="76"/>
      <c r="AG24" s="76"/>
      <c r="AH24" s="76"/>
      <c r="AI24" s="46"/>
      <c r="AJ24" s="76" t="s">
        <v>229</v>
      </c>
      <c r="AK24" s="76"/>
      <c r="AL24" s="76"/>
      <c r="AM24" s="76"/>
      <c r="AN24" s="76"/>
      <c r="AO24" s="76"/>
      <c r="AP24" s="46"/>
      <c r="AQ24" s="76" t="s">
        <v>230</v>
      </c>
      <c r="AR24" s="76"/>
      <c r="AS24" s="76"/>
      <c r="AT24" s="76"/>
      <c r="AU24" s="76"/>
      <c r="AV24" s="76"/>
      <c r="AW24" s="46"/>
      <c r="AX24" s="76" t="s">
        <v>231</v>
      </c>
      <c r="AY24" s="76"/>
      <c r="AZ24" s="76"/>
      <c r="BA24" s="76"/>
      <c r="BB24" s="76"/>
      <c r="BC24" s="76"/>
      <c r="BD24" s="46"/>
      <c r="BE24" s="76" t="s">
        <v>232</v>
      </c>
      <c r="BF24" s="76"/>
      <c r="BG24" s="76"/>
      <c r="BH24" s="76"/>
      <c r="BI24" s="76"/>
      <c r="BJ24" s="7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112.4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667.5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2.2999999999999998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2.6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7" t="s">
        <v>234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6" t="s">
        <v>235</v>
      </c>
      <c r="B34" s="76"/>
      <c r="C34" s="76"/>
      <c r="D34" s="76"/>
      <c r="E34" s="76"/>
      <c r="F34" s="76"/>
      <c r="G34" s="46"/>
      <c r="H34" s="76" t="s">
        <v>236</v>
      </c>
      <c r="I34" s="76"/>
      <c r="J34" s="76"/>
      <c r="K34" s="76"/>
      <c r="L34" s="76"/>
      <c r="M34" s="76"/>
      <c r="N34" s="46"/>
      <c r="O34" s="76" t="s">
        <v>237</v>
      </c>
      <c r="P34" s="76"/>
      <c r="Q34" s="76"/>
      <c r="R34" s="76"/>
      <c r="S34" s="76"/>
      <c r="T34" s="76"/>
      <c r="U34" s="46"/>
      <c r="V34" s="76" t="s">
        <v>238</v>
      </c>
      <c r="W34" s="76"/>
      <c r="X34" s="76"/>
      <c r="Y34" s="76"/>
      <c r="Z34" s="76"/>
      <c r="AA34" s="76"/>
      <c r="AB34" s="46"/>
      <c r="AC34" s="76" t="s">
        <v>239</v>
      </c>
      <c r="AD34" s="76"/>
      <c r="AE34" s="76"/>
      <c r="AF34" s="76"/>
      <c r="AG34" s="76"/>
      <c r="AH34" s="76"/>
      <c r="AI34" s="46"/>
      <c r="AJ34" s="76" t="s">
        <v>240</v>
      </c>
      <c r="AK34" s="76"/>
      <c r="AL34" s="76"/>
      <c r="AM34" s="76"/>
      <c r="AN34" s="76"/>
      <c r="AO34" s="7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519.1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1091.3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5226.5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3328.1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233.8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115.2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7" t="s">
        <v>241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46"/>
    </row>
    <row r="44" spans="1:68">
      <c r="A44" s="76" t="s">
        <v>242</v>
      </c>
      <c r="B44" s="76"/>
      <c r="C44" s="76"/>
      <c r="D44" s="76"/>
      <c r="E44" s="76"/>
      <c r="F44" s="76"/>
      <c r="G44" s="46"/>
      <c r="H44" s="76" t="s">
        <v>243</v>
      </c>
      <c r="I44" s="76"/>
      <c r="J44" s="76"/>
      <c r="K44" s="76"/>
      <c r="L44" s="76"/>
      <c r="M44" s="76"/>
      <c r="N44" s="46"/>
      <c r="O44" s="76" t="s">
        <v>244</v>
      </c>
      <c r="P44" s="76"/>
      <c r="Q44" s="76"/>
      <c r="R44" s="76"/>
      <c r="S44" s="76"/>
      <c r="T44" s="76"/>
      <c r="U44" s="46"/>
      <c r="V44" s="76" t="s">
        <v>245</v>
      </c>
      <c r="W44" s="76"/>
      <c r="X44" s="76"/>
      <c r="Y44" s="76"/>
      <c r="Z44" s="76"/>
      <c r="AA44" s="76"/>
      <c r="AB44" s="46"/>
      <c r="AC44" s="76" t="s">
        <v>246</v>
      </c>
      <c r="AD44" s="76"/>
      <c r="AE44" s="76"/>
      <c r="AF44" s="76"/>
      <c r="AG44" s="76"/>
      <c r="AH44" s="76"/>
      <c r="AI44" s="46"/>
      <c r="AJ44" s="76" t="s">
        <v>247</v>
      </c>
      <c r="AK44" s="76"/>
      <c r="AL44" s="76"/>
      <c r="AM44" s="76"/>
      <c r="AN44" s="76"/>
      <c r="AO44" s="76"/>
      <c r="AP44" s="46"/>
      <c r="AQ44" s="76" t="s">
        <v>248</v>
      </c>
      <c r="AR44" s="76"/>
      <c r="AS44" s="76"/>
      <c r="AT44" s="76"/>
      <c r="AU44" s="76"/>
      <c r="AV44" s="76"/>
      <c r="AW44" s="46"/>
      <c r="AX44" s="76" t="s">
        <v>249</v>
      </c>
      <c r="AY44" s="76"/>
      <c r="AZ44" s="76"/>
      <c r="BA44" s="76"/>
      <c r="BB44" s="76"/>
      <c r="BC44" s="76"/>
      <c r="BD44" s="46"/>
      <c r="BE44" s="76" t="s">
        <v>250</v>
      </c>
      <c r="BF44" s="76"/>
      <c r="BG44" s="76"/>
      <c r="BH44" s="76"/>
      <c r="BI44" s="76"/>
      <c r="BJ44" s="7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532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107.3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76.2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T53" sqref="T53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276</v>
      </c>
      <c r="B1" s="61" t="s">
        <v>279</v>
      </c>
      <c r="G1" s="62" t="s">
        <v>277</v>
      </c>
      <c r="H1" s="61" t="s">
        <v>280</v>
      </c>
    </row>
    <row r="3" spans="1:27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>
      <c r="A6" s="68" t="s">
        <v>56</v>
      </c>
      <c r="B6" s="68">
        <v>2140</v>
      </c>
      <c r="C6" s="68">
        <v>1901.2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60</v>
      </c>
      <c r="P6" s="68">
        <v>75</v>
      </c>
      <c r="Q6" s="68">
        <v>0</v>
      </c>
      <c r="R6" s="68">
        <v>0</v>
      </c>
      <c r="S6" s="68">
        <v>53</v>
      </c>
      <c r="U6" s="68" t="s">
        <v>214</v>
      </c>
      <c r="V6" s="68">
        <v>0</v>
      </c>
      <c r="W6" s="68">
        <v>5</v>
      </c>
      <c r="X6" s="68">
        <v>20</v>
      </c>
      <c r="Y6" s="68">
        <v>0</v>
      </c>
      <c r="Z6" s="68">
        <v>24.9</v>
      </c>
    </row>
    <row r="7" spans="1:27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>
      <c r="E8" s="68" t="s">
        <v>216</v>
      </c>
      <c r="F8" s="68">
        <v>80.599999999999994</v>
      </c>
      <c r="G8" s="68">
        <v>7.2</v>
      </c>
      <c r="H8" s="68">
        <v>12.2</v>
      </c>
      <c r="J8" s="68" t="s">
        <v>216</v>
      </c>
      <c r="K8" s="68">
        <v>8</v>
      </c>
      <c r="L8" s="68">
        <v>9.3000000000000007</v>
      </c>
    </row>
    <row r="13" spans="1:27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>
      <c r="A16" s="68" t="s">
        <v>222</v>
      </c>
      <c r="B16" s="68">
        <v>780</v>
      </c>
      <c r="C16" s="68">
        <v>1090</v>
      </c>
      <c r="D16" s="68">
        <v>0</v>
      </c>
      <c r="E16" s="68">
        <v>3000</v>
      </c>
      <c r="F16" s="68">
        <v>608.5</v>
      </c>
      <c r="H16" s="68" t="s">
        <v>3</v>
      </c>
      <c r="I16" s="68">
        <v>0</v>
      </c>
      <c r="J16" s="68">
        <v>0</v>
      </c>
      <c r="K16" s="68">
        <v>15</v>
      </c>
      <c r="L16" s="68">
        <v>540</v>
      </c>
      <c r="M16" s="68">
        <v>17.899999999999999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3.1</v>
      </c>
      <c r="V16" s="68" t="s">
        <v>5</v>
      </c>
      <c r="W16" s="68">
        <v>0</v>
      </c>
      <c r="X16" s="68">
        <v>0</v>
      </c>
      <c r="Y16" s="68">
        <v>65</v>
      </c>
      <c r="Z16" s="68">
        <v>0</v>
      </c>
      <c r="AA16" s="68">
        <v>384.5</v>
      </c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>
      <c r="A26" s="68" t="s">
        <v>8</v>
      </c>
      <c r="B26" s="68">
        <v>110</v>
      </c>
      <c r="C26" s="68">
        <v>140</v>
      </c>
      <c r="D26" s="68">
        <v>0</v>
      </c>
      <c r="E26" s="68">
        <v>2000</v>
      </c>
      <c r="F26" s="68">
        <v>112.4</v>
      </c>
      <c r="H26" s="68" t="s">
        <v>9</v>
      </c>
      <c r="I26" s="68">
        <v>1.2</v>
      </c>
      <c r="J26" s="68">
        <v>1.5</v>
      </c>
      <c r="K26" s="68">
        <v>0</v>
      </c>
      <c r="L26" s="68">
        <v>0</v>
      </c>
      <c r="M26" s="68">
        <v>1.6</v>
      </c>
      <c r="O26" s="68" t="s">
        <v>10</v>
      </c>
      <c r="P26" s="68">
        <v>1.4</v>
      </c>
      <c r="Q26" s="68">
        <v>1.7</v>
      </c>
      <c r="R26" s="68">
        <v>0</v>
      </c>
      <c r="S26" s="68">
        <v>0</v>
      </c>
      <c r="T26" s="68">
        <v>1.4</v>
      </c>
      <c r="V26" s="68" t="s">
        <v>11</v>
      </c>
      <c r="W26" s="68">
        <v>13</v>
      </c>
      <c r="X26" s="68">
        <v>17</v>
      </c>
      <c r="Y26" s="68">
        <v>0</v>
      </c>
      <c r="Z26" s="68">
        <v>35</v>
      </c>
      <c r="AA26" s="68">
        <v>13</v>
      </c>
      <c r="AC26" s="68" t="s">
        <v>12</v>
      </c>
      <c r="AD26" s="68">
        <v>1.9</v>
      </c>
      <c r="AE26" s="68">
        <v>2.2000000000000002</v>
      </c>
      <c r="AF26" s="68">
        <v>0</v>
      </c>
      <c r="AG26" s="68">
        <v>100</v>
      </c>
      <c r="AH26" s="68">
        <v>1.5</v>
      </c>
      <c r="AJ26" s="68" t="s">
        <v>233</v>
      </c>
      <c r="AK26" s="68">
        <v>450</v>
      </c>
      <c r="AL26" s="68">
        <v>550</v>
      </c>
      <c r="AM26" s="68">
        <v>0</v>
      </c>
      <c r="AN26" s="68">
        <v>1000</v>
      </c>
      <c r="AO26" s="68">
        <v>667.5</v>
      </c>
      <c r="AQ26" s="68" t="s">
        <v>13</v>
      </c>
      <c r="AR26" s="68">
        <v>2.2999999999999998</v>
      </c>
      <c r="AS26" s="68">
        <v>2.8</v>
      </c>
      <c r="AT26" s="68">
        <v>0</v>
      </c>
      <c r="AU26" s="68">
        <v>0</v>
      </c>
      <c r="AV26" s="68">
        <v>4.7</v>
      </c>
      <c r="AX26" s="68" t="s">
        <v>14</v>
      </c>
      <c r="AY26" s="68">
        <v>0</v>
      </c>
      <c r="AZ26" s="68">
        <v>2</v>
      </c>
      <c r="BA26" s="68">
        <v>5</v>
      </c>
      <c r="BB26" s="68">
        <v>0</v>
      </c>
      <c r="BC26" s="68">
        <v>2.2999999999999998</v>
      </c>
      <c r="BE26" s="68" t="s">
        <v>15</v>
      </c>
      <c r="BF26" s="68">
        <v>0</v>
      </c>
      <c r="BG26" s="68">
        <v>5</v>
      </c>
      <c r="BH26" s="68">
        <v>30</v>
      </c>
      <c r="BI26" s="68">
        <v>0</v>
      </c>
      <c r="BJ26" s="68">
        <v>2.6</v>
      </c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>
      <c r="A36" s="68" t="s">
        <v>17</v>
      </c>
      <c r="B36" s="68">
        <v>580</v>
      </c>
      <c r="C36" s="68">
        <v>800</v>
      </c>
      <c r="D36" s="68">
        <v>0</v>
      </c>
      <c r="E36" s="68">
        <v>2500</v>
      </c>
      <c r="F36" s="68">
        <v>519.1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1091.3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5226.5</v>
      </c>
      <c r="V36" s="68" t="s">
        <v>20</v>
      </c>
      <c r="W36" s="68">
        <v>0</v>
      </c>
      <c r="X36" s="68">
        <v>0</v>
      </c>
      <c r="Y36" s="68">
        <v>3900</v>
      </c>
      <c r="Z36" s="68">
        <v>0</v>
      </c>
      <c r="AA36" s="68">
        <v>3328.1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233.8</v>
      </c>
      <c r="AJ36" s="68" t="s">
        <v>22</v>
      </c>
      <c r="AK36" s="68">
        <v>235</v>
      </c>
      <c r="AL36" s="68">
        <v>280</v>
      </c>
      <c r="AM36" s="68">
        <v>0</v>
      </c>
      <c r="AN36" s="68">
        <v>350</v>
      </c>
      <c r="AO36" s="68">
        <v>115.2</v>
      </c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>
      <c r="A46" s="68" t="s">
        <v>23</v>
      </c>
      <c r="B46" s="68">
        <v>6</v>
      </c>
      <c r="C46" s="68">
        <v>8</v>
      </c>
      <c r="D46" s="68">
        <v>0</v>
      </c>
      <c r="E46" s="68">
        <v>45</v>
      </c>
      <c r="F46" s="68">
        <v>12.3</v>
      </c>
      <c r="H46" s="68" t="s">
        <v>24</v>
      </c>
      <c r="I46" s="68">
        <v>10</v>
      </c>
      <c r="J46" s="68">
        <v>12</v>
      </c>
      <c r="K46" s="68">
        <v>0</v>
      </c>
      <c r="L46" s="68">
        <v>35</v>
      </c>
      <c r="M46" s="68">
        <v>9.4</v>
      </c>
      <c r="O46" s="68" t="s">
        <v>251</v>
      </c>
      <c r="P46" s="68">
        <v>970</v>
      </c>
      <c r="Q46" s="68">
        <v>800</v>
      </c>
      <c r="R46" s="68">
        <v>480</v>
      </c>
      <c r="S46" s="68">
        <v>10000</v>
      </c>
      <c r="T46" s="68">
        <v>532</v>
      </c>
      <c r="V46" s="68" t="s">
        <v>29</v>
      </c>
      <c r="W46" s="68">
        <v>0</v>
      </c>
      <c r="X46" s="68">
        <v>0</v>
      </c>
      <c r="Y46" s="68">
        <v>2.5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3.5</v>
      </c>
      <c r="AG46" s="68">
        <v>11</v>
      </c>
      <c r="AH46" s="68">
        <v>3.7</v>
      </c>
      <c r="AJ46" s="68" t="s">
        <v>26</v>
      </c>
      <c r="AK46" s="68">
        <v>225</v>
      </c>
      <c r="AL46" s="68">
        <v>340</v>
      </c>
      <c r="AM46" s="68">
        <v>0</v>
      </c>
      <c r="AN46" s="68">
        <v>2400</v>
      </c>
      <c r="AO46" s="68">
        <v>107.3</v>
      </c>
      <c r="AQ46" s="68" t="s">
        <v>27</v>
      </c>
      <c r="AR46" s="68">
        <v>59</v>
      </c>
      <c r="AS46" s="68">
        <v>70</v>
      </c>
      <c r="AT46" s="68">
        <v>0</v>
      </c>
      <c r="AU46" s="68">
        <v>400</v>
      </c>
      <c r="AV46" s="68">
        <v>76.2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O27" sqref="O27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71" customFormat="1">
      <c r="A2" s="71" t="s">
        <v>281</v>
      </c>
      <c r="B2" s="71" t="s">
        <v>282</v>
      </c>
      <c r="C2" s="71" t="s">
        <v>278</v>
      </c>
      <c r="D2" s="71">
        <v>53</v>
      </c>
      <c r="E2" s="71">
        <v>1901.2304999999999</v>
      </c>
      <c r="F2" s="71">
        <v>350.82339999999999</v>
      </c>
      <c r="G2" s="71">
        <v>31.473293000000002</v>
      </c>
      <c r="H2" s="71">
        <v>20.926110999999999</v>
      </c>
      <c r="I2" s="71">
        <v>10.547183</v>
      </c>
      <c r="J2" s="71">
        <v>52.95279</v>
      </c>
      <c r="K2" s="71">
        <v>36.200029999999998</v>
      </c>
      <c r="L2" s="71">
        <v>16.752758</v>
      </c>
      <c r="M2" s="71">
        <v>24.92652</v>
      </c>
      <c r="N2" s="71">
        <v>2.0784674000000001</v>
      </c>
      <c r="O2" s="71">
        <v>12.583729</v>
      </c>
      <c r="P2" s="71">
        <v>856.99850000000004</v>
      </c>
      <c r="Q2" s="71">
        <v>23.860453</v>
      </c>
      <c r="R2" s="71">
        <v>608.45776000000001</v>
      </c>
      <c r="S2" s="71">
        <v>107.1212</v>
      </c>
      <c r="T2" s="71">
        <v>6016.0410000000002</v>
      </c>
      <c r="U2" s="71">
        <v>3.1035208999999999</v>
      </c>
      <c r="V2" s="71">
        <v>17.871556999999999</v>
      </c>
      <c r="W2" s="71">
        <v>384.46503000000001</v>
      </c>
      <c r="X2" s="71">
        <v>112.43297</v>
      </c>
      <c r="Y2" s="71">
        <v>1.5757405</v>
      </c>
      <c r="Z2" s="71">
        <v>1.4037526</v>
      </c>
      <c r="AA2" s="71">
        <v>13.037609</v>
      </c>
      <c r="AB2" s="71">
        <v>1.5230595</v>
      </c>
      <c r="AC2" s="71">
        <v>667.54859999999996</v>
      </c>
      <c r="AD2" s="71">
        <v>4.7374150000000004</v>
      </c>
      <c r="AE2" s="71">
        <v>2.2614926999999998</v>
      </c>
      <c r="AF2" s="71">
        <v>2.6042923999999998</v>
      </c>
      <c r="AG2" s="71">
        <v>519.07159999999999</v>
      </c>
      <c r="AH2" s="71">
        <v>275.24304000000001</v>
      </c>
      <c r="AI2" s="71">
        <v>243.82854</v>
      </c>
      <c r="AJ2" s="71">
        <v>1091.2795000000001</v>
      </c>
      <c r="AK2" s="71">
        <v>5226.5249999999996</v>
      </c>
      <c r="AL2" s="71">
        <v>233.77735999999999</v>
      </c>
      <c r="AM2" s="71">
        <v>3328.0540000000001</v>
      </c>
      <c r="AN2" s="71">
        <v>115.20887999999999</v>
      </c>
      <c r="AO2" s="71">
        <v>12.344465</v>
      </c>
      <c r="AP2" s="71">
        <v>10.575846</v>
      </c>
      <c r="AQ2" s="71">
        <v>1.7686200000000001</v>
      </c>
      <c r="AR2" s="71">
        <v>9.3639060000000001</v>
      </c>
      <c r="AS2" s="71">
        <v>531.98069999999996</v>
      </c>
      <c r="AT2" s="71">
        <v>1.3321161E-2</v>
      </c>
      <c r="AU2" s="71">
        <v>3.7319933999999999</v>
      </c>
      <c r="AV2" s="71">
        <v>107.27795</v>
      </c>
      <c r="AW2" s="71">
        <v>76.247100000000003</v>
      </c>
      <c r="AX2" s="71">
        <v>0.15726323</v>
      </c>
      <c r="AY2" s="71">
        <v>0.72063374999999996</v>
      </c>
      <c r="AZ2" s="71">
        <v>225.16749999999999</v>
      </c>
      <c r="BA2" s="71">
        <v>24.757898000000001</v>
      </c>
      <c r="BB2" s="71">
        <v>7.8572043999999996</v>
      </c>
      <c r="BC2" s="71">
        <v>7.7675970000000003</v>
      </c>
      <c r="BD2" s="71">
        <v>9.1275169999999992</v>
      </c>
      <c r="BE2" s="71">
        <v>0.47625476</v>
      </c>
      <c r="BF2" s="71">
        <v>2.8480294000000002</v>
      </c>
      <c r="BG2" s="71">
        <v>1.3877448000000001E-2</v>
      </c>
      <c r="BH2" s="71">
        <v>4.2692493999999998E-2</v>
      </c>
      <c r="BI2" s="71">
        <v>3.1810070000000003E-2</v>
      </c>
      <c r="BJ2" s="71">
        <v>9.9033339999999997E-2</v>
      </c>
      <c r="BK2" s="71">
        <v>1.067496E-3</v>
      </c>
      <c r="BL2" s="71">
        <v>0.41407110000000003</v>
      </c>
      <c r="BM2" s="71">
        <v>4.1349524999999998</v>
      </c>
      <c r="BN2" s="71">
        <v>1.2499720000000001</v>
      </c>
      <c r="BO2" s="71">
        <v>61.819465999999998</v>
      </c>
      <c r="BP2" s="71">
        <v>11.584619</v>
      </c>
      <c r="BQ2" s="71">
        <v>20.403752999999998</v>
      </c>
      <c r="BR2" s="71">
        <v>72.037229999999994</v>
      </c>
      <c r="BS2" s="71">
        <v>18.759912</v>
      </c>
      <c r="BT2" s="71">
        <v>14.797147000000001</v>
      </c>
      <c r="BU2" s="71">
        <v>5.0761090000000002E-2</v>
      </c>
      <c r="BV2" s="71">
        <v>3.5999536999999998E-2</v>
      </c>
      <c r="BW2" s="71">
        <v>0.97425187000000002</v>
      </c>
      <c r="BX2" s="71">
        <v>1.1676662</v>
      </c>
      <c r="BY2" s="71">
        <v>9.3217745000000005E-2</v>
      </c>
      <c r="BZ2" s="71">
        <v>6.94464E-4</v>
      </c>
      <c r="CA2" s="71">
        <v>0.77665715999999996</v>
      </c>
      <c r="CB2" s="71">
        <v>1.7467712999999999E-2</v>
      </c>
      <c r="CC2" s="71">
        <v>0.10113256</v>
      </c>
      <c r="CD2" s="71">
        <v>0.96004087000000005</v>
      </c>
      <c r="CE2" s="71">
        <v>4.3757983E-2</v>
      </c>
      <c r="CF2" s="71">
        <v>0.12997091</v>
      </c>
      <c r="CG2" s="71">
        <v>4.9500000000000003E-7</v>
      </c>
      <c r="CH2" s="71">
        <v>2.3606430000000001E-2</v>
      </c>
      <c r="CI2" s="72">
        <v>1.5350373E-2</v>
      </c>
      <c r="CJ2" s="71">
        <v>2.0964445999999999</v>
      </c>
      <c r="CK2" s="71">
        <v>8.8428949999999999E-3</v>
      </c>
      <c r="CL2" s="71">
        <v>0.682481</v>
      </c>
      <c r="CM2" s="71">
        <v>3.690264</v>
      </c>
      <c r="CN2" s="71">
        <v>2171.8874999999998</v>
      </c>
      <c r="CO2" s="71">
        <v>3746.3024999999998</v>
      </c>
      <c r="CP2" s="71">
        <v>1666.5308</v>
      </c>
      <c r="CQ2" s="71">
        <v>706.86114999999995</v>
      </c>
      <c r="CR2" s="71">
        <v>352.47262999999998</v>
      </c>
      <c r="CS2" s="71">
        <v>564.65454</v>
      </c>
      <c r="CT2" s="71">
        <v>2111.9475000000002</v>
      </c>
      <c r="CU2" s="71">
        <v>1154.9848999999999</v>
      </c>
      <c r="CV2" s="71">
        <v>1872.0903000000001</v>
      </c>
      <c r="CW2" s="71">
        <v>1218.4076</v>
      </c>
      <c r="CX2" s="71">
        <v>396.27600000000001</v>
      </c>
      <c r="CY2" s="71">
        <v>2964.0405000000001</v>
      </c>
      <c r="CZ2" s="71">
        <v>1265.6099999999999</v>
      </c>
      <c r="DA2" s="71">
        <v>2971.3235</v>
      </c>
      <c r="DB2" s="71">
        <v>3138.3742999999999</v>
      </c>
      <c r="DC2" s="71">
        <v>4194.0820000000003</v>
      </c>
      <c r="DD2" s="71">
        <v>6302.2515000000003</v>
      </c>
      <c r="DE2" s="71">
        <v>1042.4866</v>
      </c>
      <c r="DF2" s="71">
        <v>3930.078</v>
      </c>
      <c r="DG2" s="71">
        <v>1480.5709999999999</v>
      </c>
      <c r="DH2" s="71">
        <v>53.002476000000001</v>
      </c>
      <c r="DI2" s="7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24.757898000000001</v>
      </c>
      <c r="B6">
        <f>BB2</f>
        <v>7.8572043999999996</v>
      </c>
      <c r="C6">
        <f>BC2</f>
        <v>7.7675970000000003</v>
      </c>
      <c r="D6">
        <f>BD2</f>
        <v>9.1275169999999992</v>
      </c>
    </row>
    <row r="7" spans="1:113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13" sqref="G13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255</v>
      </c>
      <c r="B2" s="55">
        <v>24402</v>
      </c>
      <c r="C2" s="56">
        <f ca="1">YEAR(TODAY())-YEAR(B2)+IF(TODAY()&gt;=DATE(YEAR(TODAY()),MONTH(B2),DAY(B2)),0,-1)</f>
        <v>54</v>
      </c>
      <c r="E2" s="52">
        <v>165.8</v>
      </c>
      <c r="F2" s="53" t="s">
        <v>39</v>
      </c>
      <c r="G2" s="52">
        <v>58.8</v>
      </c>
      <c r="H2" s="51" t="s">
        <v>41</v>
      </c>
      <c r="I2" s="79">
        <f>ROUND(G3/E3^2,1)</f>
        <v>21.4</v>
      </c>
    </row>
    <row r="3" spans="1:9">
      <c r="E3" s="51">
        <f>E2/100</f>
        <v>1.6580000000000001</v>
      </c>
      <c r="F3" s="51" t="s">
        <v>40</v>
      </c>
      <c r="G3" s="51">
        <f>G2</f>
        <v>58.8</v>
      </c>
      <c r="H3" s="51" t="s">
        <v>41</v>
      </c>
      <c r="I3" s="79"/>
    </row>
    <row r="4" spans="1:9">
      <c r="A4" t="s">
        <v>273</v>
      </c>
    </row>
    <row r="5" spans="1:9">
      <c r="B5" s="60">
        <v>44078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이지숙, ID : H1900382)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2020년 11월 24일 13:14:05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3" t="s">
        <v>275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</row>
    <row r="6" spans="1:19" ht="18" customHeight="1"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</row>
    <row r="7" spans="1:19" ht="18" customHeight="1"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</row>
    <row r="8" spans="1:19" ht="18" customHeight="1"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</row>
    <row r="9" spans="1:19" ht="18" customHeight="1" thickBot="1"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</row>
    <row r="10" spans="1:19" ht="18" customHeight="1">
      <c r="C10" s="159" t="s">
        <v>30</v>
      </c>
      <c r="D10" s="159"/>
      <c r="E10" s="160"/>
      <c r="F10" s="163">
        <f>'개인정보 및 신체계측 입력'!B5</f>
        <v>44078</v>
      </c>
      <c r="G10" s="122"/>
      <c r="H10" s="122"/>
      <c r="I10" s="122"/>
      <c r="K10" s="118" t="s">
        <v>33</v>
      </c>
      <c r="L10" s="119"/>
      <c r="M10" s="118" t="s">
        <v>34</v>
      </c>
      <c r="N10" s="119"/>
      <c r="O10" s="118" t="s">
        <v>35</v>
      </c>
      <c r="P10" s="118"/>
      <c r="Q10" s="118"/>
      <c r="R10" s="118"/>
      <c r="S10" s="118"/>
    </row>
    <row r="11" spans="1:19" ht="18" customHeight="1" thickBot="1">
      <c r="C11" s="161"/>
      <c r="D11" s="161"/>
      <c r="E11" s="162"/>
      <c r="F11" s="123"/>
      <c r="G11" s="123"/>
      <c r="H11" s="123"/>
      <c r="I11" s="123"/>
      <c r="K11" s="120"/>
      <c r="L11" s="121"/>
      <c r="M11" s="120"/>
      <c r="N11" s="121"/>
      <c r="O11" s="120"/>
      <c r="P11" s="120"/>
      <c r="Q11" s="120"/>
      <c r="R11" s="120"/>
      <c r="S11" s="120"/>
    </row>
    <row r="12" spans="1:19" ht="18" customHeight="1">
      <c r="C12" s="159" t="s">
        <v>32</v>
      </c>
      <c r="D12" s="159"/>
      <c r="E12" s="160"/>
      <c r="F12" s="144">
        <f ca="1">'개인정보 및 신체계측 입력'!C2</f>
        <v>54</v>
      </c>
      <c r="G12" s="144"/>
      <c r="H12" s="144"/>
      <c r="I12" s="144"/>
      <c r="K12" s="135">
        <f>'개인정보 및 신체계측 입력'!E2</f>
        <v>165.8</v>
      </c>
      <c r="L12" s="136"/>
      <c r="M12" s="129">
        <f>'개인정보 및 신체계측 입력'!G2</f>
        <v>58.8</v>
      </c>
      <c r="N12" s="130"/>
      <c r="O12" s="125" t="s">
        <v>271</v>
      </c>
      <c r="P12" s="119"/>
      <c r="Q12" s="122">
        <f>'개인정보 및 신체계측 입력'!I2</f>
        <v>21.4</v>
      </c>
      <c r="R12" s="122"/>
      <c r="S12" s="122"/>
    </row>
    <row r="13" spans="1:19" ht="18" customHeight="1" thickBot="1">
      <c r="C13" s="164"/>
      <c r="D13" s="164"/>
      <c r="E13" s="165"/>
      <c r="F13" s="145"/>
      <c r="G13" s="145"/>
      <c r="H13" s="145"/>
      <c r="I13" s="145"/>
      <c r="K13" s="137"/>
      <c r="L13" s="138"/>
      <c r="M13" s="131"/>
      <c r="N13" s="132"/>
      <c r="O13" s="126"/>
      <c r="P13" s="127"/>
      <c r="Q13" s="123"/>
      <c r="R13" s="123"/>
      <c r="S13" s="123"/>
    </row>
    <row r="14" spans="1:19" ht="18" customHeight="1">
      <c r="C14" s="161" t="s">
        <v>31</v>
      </c>
      <c r="D14" s="161"/>
      <c r="E14" s="162"/>
      <c r="F14" s="123" t="str">
        <f>MID('DRIs DATA'!B1,28,3)</f>
        <v>이지숙</v>
      </c>
      <c r="G14" s="123"/>
      <c r="H14" s="123"/>
      <c r="I14" s="123"/>
      <c r="K14" s="137"/>
      <c r="L14" s="138"/>
      <c r="M14" s="131"/>
      <c r="N14" s="132"/>
      <c r="O14" s="126"/>
      <c r="P14" s="127"/>
      <c r="Q14" s="123"/>
      <c r="R14" s="123"/>
      <c r="S14" s="123"/>
    </row>
    <row r="15" spans="1:19" ht="18" customHeight="1" thickBot="1">
      <c r="C15" s="164"/>
      <c r="D15" s="164"/>
      <c r="E15" s="165"/>
      <c r="F15" s="124"/>
      <c r="G15" s="124"/>
      <c r="H15" s="124"/>
      <c r="I15" s="124"/>
      <c r="K15" s="139"/>
      <c r="L15" s="140"/>
      <c r="M15" s="133"/>
      <c r="N15" s="134"/>
      <c r="O15" s="128"/>
      <c r="P15" s="121"/>
      <c r="Q15" s="124"/>
      <c r="R15" s="124"/>
      <c r="S15" s="12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2" t="s">
        <v>42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4"/>
    </row>
    <row r="20" spans="2:20" ht="18" customHeight="1" thickBot="1"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50" t="s">
        <v>43</v>
      </c>
      <c r="E36" s="150"/>
      <c r="F36" s="150"/>
      <c r="G36" s="150"/>
      <c r="H36" s="150"/>
      <c r="I36" s="34">
        <f>'DRIs DATA'!F8</f>
        <v>80.599999999999994</v>
      </c>
      <c r="J36" s="151" t="s">
        <v>44</v>
      </c>
      <c r="K36" s="151"/>
      <c r="L36" s="151"/>
      <c r="M36" s="151"/>
      <c r="N36" s="35"/>
      <c r="O36" s="149" t="s">
        <v>45</v>
      </c>
      <c r="P36" s="149"/>
      <c r="Q36" s="149"/>
      <c r="R36" s="149"/>
      <c r="S36" s="149"/>
      <c r="T36" s="6"/>
    </row>
    <row r="37" spans="2:20" ht="18" customHeight="1">
      <c r="B37" s="12"/>
      <c r="C37" s="146" t="s">
        <v>182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6"/>
    </row>
    <row r="38" spans="2:20" ht="18" customHeight="1">
      <c r="B38" s="12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6"/>
    </row>
    <row r="39" spans="2:20" ht="18" customHeight="1" thickBot="1">
      <c r="B39" s="12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50" t="s">
        <v>43</v>
      </c>
      <c r="E41" s="150"/>
      <c r="F41" s="150"/>
      <c r="G41" s="150"/>
      <c r="H41" s="150"/>
      <c r="I41" s="34">
        <f>'DRIs DATA'!G8</f>
        <v>7.2</v>
      </c>
      <c r="J41" s="151" t="s">
        <v>44</v>
      </c>
      <c r="K41" s="151"/>
      <c r="L41" s="151"/>
      <c r="M41" s="151"/>
      <c r="N41" s="35"/>
      <c r="O41" s="148" t="s">
        <v>49</v>
      </c>
      <c r="P41" s="148"/>
      <c r="Q41" s="148"/>
      <c r="R41" s="148"/>
      <c r="S41" s="148"/>
      <c r="T41" s="6"/>
    </row>
    <row r="42" spans="2:20" ht="18" customHeight="1">
      <c r="B42" s="6"/>
      <c r="C42" s="91" t="s">
        <v>184</v>
      </c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6"/>
    </row>
    <row r="43" spans="2:20" ht="18" customHeight="1">
      <c r="B43" s="6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6"/>
    </row>
    <row r="44" spans="2:20" ht="18" customHeight="1" thickBot="1">
      <c r="B44" s="6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52" t="s">
        <v>43</v>
      </c>
      <c r="E46" s="152"/>
      <c r="F46" s="152"/>
      <c r="G46" s="152"/>
      <c r="H46" s="152"/>
      <c r="I46" s="34">
        <f>'DRIs DATA'!H8</f>
        <v>12.2</v>
      </c>
      <c r="J46" s="151" t="s">
        <v>44</v>
      </c>
      <c r="K46" s="151"/>
      <c r="L46" s="151"/>
      <c r="M46" s="151"/>
      <c r="N46" s="35"/>
      <c r="O46" s="148" t="s">
        <v>48</v>
      </c>
      <c r="P46" s="148"/>
      <c r="Q46" s="148"/>
      <c r="R46" s="148"/>
      <c r="S46" s="148"/>
      <c r="T46" s="6"/>
    </row>
    <row r="47" spans="2:20" ht="18" customHeight="1">
      <c r="B47" s="6"/>
      <c r="C47" s="91" t="s">
        <v>183</v>
      </c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6"/>
    </row>
    <row r="48" spans="2:20" ht="18" customHeight="1" thickBot="1">
      <c r="B48" s="6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2" t="s">
        <v>191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4"/>
    </row>
    <row r="54" spans="1:20" ht="18" customHeight="1" thickBot="1"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7" t="s">
        <v>164</v>
      </c>
      <c r="D69" s="157"/>
      <c r="E69" s="157"/>
      <c r="F69" s="157"/>
      <c r="G69" s="157"/>
      <c r="H69" s="150" t="s">
        <v>170</v>
      </c>
      <c r="I69" s="150"/>
      <c r="J69" s="15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8">
        <f>ROUND('그룹 전체 사용자의 일일 입력'!D6/MAX('그룹 전체 사용자의 일일 입력'!$B$6,'그룹 전체 사용자의 일일 입력'!$C$6,'그룹 전체 사용자의 일일 입력'!$D$6),1)</f>
        <v>1</v>
      </c>
      <c r="P69" s="158"/>
      <c r="Q69" s="37" t="s">
        <v>54</v>
      </c>
      <c r="R69" s="35"/>
      <c r="S69" s="35"/>
      <c r="T69" s="6"/>
    </row>
    <row r="70" spans="2:21" ht="18" customHeight="1" thickBot="1">
      <c r="B70" s="6"/>
      <c r="C70" s="92" t="s">
        <v>165</v>
      </c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7" t="s">
        <v>51</v>
      </c>
      <c r="D72" s="157"/>
      <c r="E72" s="157"/>
      <c r="F72" s="157"/>
      <c r="G72" s="157"/>
      <c r="H72" s="38"/>
      <c r="I72" s="150" t="s">
        <v>52</v>
      </c>
      <c r="J72" s="150"/>
      <c r="K72" s="36">
        <f>ROUND('DRIs DATA'!L8,1)</f>
        <v>9.3000000000000007</v>
      </c>
      <c r="L72" s="36" t="s">
        <v>53</v>
      </c>
      <c r="M72" s="36">
        <f>ROUND('DRIs DATA'!K8,1)</f>
        <v>8</v>
      </c>
      <c r="N72" s="151" t="s">
        <v>54</v>
      </c>
      <c r="O72" s="151"/>
      <c r="P72" s="151"/>
      <c r="Q72" s="151"/>
      <c r="R72" s="39"/>
      <c r="S72" s="35"/>
      <c r="T72" s="6"/>
    </row>
    <row r="73" spans="2:21" ht="18" customHeight="1">
      <c r="B73" s="6"/>
      <c r="C73" s="91" t="s">
        <v>181</v>
      </c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6"/>
      <c r="U73" s="13"/>
    </row>
    <row r="74" spans="2:21" ht="18" customHeight="1" thickBot="1">
      <c r="B74" s="6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2" t="s">
        <v>192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4"/>
    </row>
    <row r="78" spans="2:21" ht="18" customHeight="1" thickBot="1"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3" t="s">
        <v>168</v>
      </c>
      <c r="C80" s="93"/>
      <c r="D80" s="93"/>
      <c r="E80" s="93"/>
      <c r="F80" s="21"/>
      <c r="G80" s="21"/>
      <c r="H80" s="21"/>
      <c r="L80" s="93" t="s">
        <v>172</v>
      </c>
      <c r="M80" s="93"/>
      <c r="N80" s="93"/>
      <c r="O80" s="93"/>
      <c r="P80" s="9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1" t="s">
        <v>268</v>
      </c>
      <c r="C93" s="142"/>
      <c r="D93" s="142"/>
      <c r="E93" s="142"/>
      <c r="F93" s="142"/>
      <c r="G93" s="142"/>
      <c r="H93" s="142"/>
      <c r="I93" s="142"/>
      <c r="J93" s="143"/>
      <c r="L93" s="141" t="s">
        <v>175</v>
      </c>
      <c r="M93" s="142"/>
      <c r="N93" s="142"/>
      <c r="O93" s="142"/>
      <c r="P93" s="142"/>
      <c r="Q93" s="142"/>
      <c r="R93" s="142"/>
      <c r="S93" s="142"/>
      <c r="T93" s="143"/>
    </row>
    <row r="94" spans="1:21" ht="18" customHeight="1">
      <c r="B94" s="96" t="s">
        <v>171</v>
      </c>
      <c r="C94" s="94"/>
      <c r="D94" s="94"/>
      <c r="E94" s="94"/>
      <c r="F94" s="97">
        <f>ROUND('DRIs DATA'!F16/'DRIs DATA'!C16*100,2)</f>
        <v>81.13</v>
      </c>
      <c r="G94" s="97"/>
      <c r="H94" s="94" t="s">
        <v>167</v>
      </c>
      <c r="I94" s="94"/>
      <c r="J94" s="95"/>
      <c r="L94" s="96" t="s">
        <v>171</v>
      </c>
      <c r="M94" s="94"/>
      <c r="N94" s="94"/>
      <c r="O94" s="94"/>
      <c r="P94" s="94"/>
      <c r="Q94" s="23">
        <f>ROUND('DRIs DATA'!M16/'DRIs DATA'!K16*100,2)</f>
        <v>149.16999999999999</v>
      </c>
      <c r="R94" s="94" t="s">
        <v>167</v>
      </c>
      <c r="S94" s="94"/>
      <c r="T94" s="9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9" t="s">
        <v>180</v>
      </c>
      <c r="C96" s="100"/>
      <c r="D96" s="100"/>
      <c r="E96" s="100"/>
      <c r="F96" s="100"/>
      <c r="G96" s="100"/>
      <c r="H96" s="100"/>
      <c r="I96" s="100"/>
      <c r="J96" s="101"/>
      <c r="L96" s="105" t="s">
        <v>173</v>
      </c>
      <c r="M96" s="106"/>
      <c r="N96" s="106"/>
      <c r="O96" s="106"/>
      <c r="P96" s="106"/>
      <c r="Q96" s="106"/>
      <c r="R96" s="106"/>
      <c r="S96" s="106"/>
      <c r="T96" s="107"/>
    </row>
    <row r="97" spans="2:21" ht="18" customHeight="1">
      <c r="B97" s="99"/>
      <c r="C97" s="100"/>
      <c r="D97" s="100"/>
      <c r="E97" s="100"/>
      <c r="F97" s="100"/>
      <c r="G97" s="100"/>
      <c r="H97" s="100"/>
      <c r="I97" s="100"/>
      <c r="J97" s="101"/>
      <c r="L97" s="105"/>
      <c r="M97" s="106"/>
      <c r="N97" s="106"/>
      <c r="O97" s="106"/>
      <c r="P97" s="106"/>
      <c r="Q97" s="106"/>
      <c r="R97" s="106"/>
      <c r="S97" s="106"/>
      <c r="T97" s="107"/>
    </row>
    <row r="98" spans="2:21" ht="18" customHeight="1">
      <c r="B98" s="99"/>
      <c r="C98" s="100"/>
      <c r="D98" s="100"/>
      <c r="E98" s="100"/>
      <c r="F98" s="100"/>
      <c r="G98" s="100"/>
      <c r="H98" s="100"/>
      <c r="I98" s="100"/>
      <c r="J98" s="101"/>
      <c r="L98" s="105"/>
      <c r="M98" s="106"/>
      <c r="N98" s="106"/>
      <c r="O98" s="106"/>
      <c r="P98" s="106"/>
      <c r="Q98" s="106"/>
      <c r="R98" s="106"/>
      <c r="S98" s="106"/>
      <c r="T98" s="107"/>
    </row>
    <row r="99" spans="2:21" ht="18" customHeight="1">
      <c r="B99" s="99"/>
      <c r="C99" s="100"/>
      <c r="D99" s="100"/>
      <c r="E99" s="100"/>
      <c r="F99" s="100"/>
      <c r="G99" s="100"/>
      <c r="H99" s="100"/>
      <c r="I99" s="100"/>
      <c r="J99" s="101"/>
      <c r="L99" s="105"/>
      <c r="M99" s="106"/>
      <c r="N99" s="106"/>
      <c r="O99" s="106"/>
      <c r="P99" s="106"/>
      <c r="Q99" s="106"/>
      <c r="R99" s="106"/>
      <c r="S99" s="106"/>
      <c r="T99" s="107"/>
    </row>
    <row r="100" spans="2:21" ht="18" customHeight="1">
      <c r="B100" s="99"/>
      <c r="C100" s="100"/>
      <c r="D100" s="100"/>
      <c r="E100" s="100"/>
      <c r="F100" s="100"/>
      <c r="G100" s="100"/>
      <c r="H100" s="100"/>
      <c r="I100" s="100"/>
      <c r="J100" s="101"/>
      <c r="L100" s="105"/>
      <c r="M100" s="106"/>
      <c r="N100" s="106"/>
      <c r="O100" s="106"/>
      <c r="P100" s="106"/>
      <c r="Q100" s="106"/>
      <c r="R100" s="106"/>
      <c r="S100" s="106"/>
      <c r="T100" s="107"/>
      <c r="U100" s="17"/>
    </row>
    <row r="101" spans="2:21" ht="18" customHeight="1" thickBot="1">
      <c r="B101" s="102"/>
      <c r="C101" s="103"/>
      <c r="D101" s="103"/>
      <c r="E101" s="103"/>
      <c r="F101" s="103"/>
      <c r="G101" s="103"/>
      <c r="H101" s="103"/>
      <c r="I101" s="103"/>
      <c r="J101" s="104"/>
      <c r="L101" s="108"/>
      <c r="M101" s="109"/>
      <c r="N101" s="109"/>
      <c r="O101" s="109"/>
      <c r="P101" s="109"/>
      <c r="Q101" s="109"/>
      <c r="R101" s="109"/>
      <c r="S101" s="109"/>
      <c r="T101" s="11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2" t="s">
        <v>193</v>
      </c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4"/>
    </row>
    <row r="105" spans="2:21" ht="18" customHeight="1" thickBot="1"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3" t="s">
        <v>169</v>
      </c>
      <c r="C107" s="93"/>
      <c r="D107" s="93"/>
      <c r="E107" s="93"/>
      <c r="F107" s="6"/>
      <c r="G107" s="6"/>
      <c r="H107" s="6"/>
      <c r="I107" s="6"/>
      <c r="L107" s="93" t="s">
        <v>270</v>
      </c>
      <c r="M107" s="93"/>
      <c r="N107" s="93"/>
      <c r="O107" s="93"/>
      <c r="P107" s="9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8" t="s">
        <v>264</v>
      </c>
      <c r="C120" s="89"/>
      <c r="D120" s="89"/>
      <c r="E120" s="89"/>
      <c r="F120" s="89"/>
      <c r="G120" s="89"/>
      <c r="H120" s="89"/>
      <c r="I120" s="89"/>
      <c r="J120" s="90"/>
      <c r="L120" s="88" t="s">
        <v>265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>
      <c r="B121" s="43" t="s">
        <v>171</v>
      </c>
      <c r="C121" s="16"/>
      <c r="D121" s="16"/>
      <c r="E121" s="15"/>
      <c r="F121" s="97">
        <f>ROUND('DRIs DATA'!F26/'DRIs DATA'!C26*100,2)</f>
        <v>112.4</v>
      </c>
      <c r="G121" s="97"/>
      <c r="H121" s="94" t="s">
        <v>166</v>
      </c>
      <c r="I121" s="94"/>
      <c r="J121" s="95"/>
      <c r="L121" s="42" t="s">
        <v>171</v>
      </c>
      <c r="M121" s="20"/>
      <c r="N121" s="20"/>
      <c r="O121" s="23"/>
      <c r="P121" s="6"/>
      <c r="Q121" s="58">
        <f>ROUND('DRIs DATA'!AH26/'DRIs DATA'!AE26*100,2)</f>
        <v>100</v>
      </c>
      <c r="R121" s="94" t="s">
        <v>166</v>
      </c>
      <c r="S121" s="94"/>
      <c r="T121" s="9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1" t="s">
        <v>174</v>
      </c>
      <c r="C123" s="112"/>
      <c r="D123" s="112"/>
      <c r="E123" s="112"/>
      <c r="F123" s="112"/>
      <c r="G123" s="112"/>
      <c r="H123" s="112"/>
      <c r="I123" s="112"/>
      <c r="J123" s="113"/>
      <c r="L123" s="111" t="s">
        <v>269</v>
      </c>
      <c r="M123" s="112"/>
      <c r="N123" s="112"/>
      <c r="O123" s="112"/>
      <c r="P123" s="112"/>
      <c r="Q123" s="112"/>
      <c r="R123" s="112"/>
      <c r="S123" s="112"/>
      <c r="T123" s="113"/>
    </row>
    <row r="124" spans="2:20" ht="18" customHeight="1">
      <c r="B124" s="111"/>
      <c r="C124" s="112"/>
      <c r="D124" s="112"/>
      <c r="E124" s="112"/>
      <c r="F124" s="112"/>
      <c r="G124" s="112"/>
      <c r="H124" s="112"/>
      <c r="I124" s="112"/>
      <c r="J124" s="113"/>
      <c r="L124" s="111"/>
      <c r="M124" s="112"/>
      <c r="N124" s="112"/>
      <c r="O124" s="112"/>
      <c r="P124" s="112"/>
      <c r="Q124" s="112"/>
      <c r="R124" s="112"/>
      <c r="S124" s="112"/>
      <c r="T124" s="113"/>
    </row>
    <row r="125" spans="2:20" ht="18" customHeight="1">
      <c r="B125" s="111"/>
      <c r="C125" s="112"/>
      <c r="D125" s="112"/>
      <c r="E125" s="112"/>
      <c r="F125" s="112"/>
      <c r="G125" s="112"/>
      <c r="H125" s="112"/>
      <c r="I125" s="112"/>
      <c r="J125" s="113"/>
      <c r="L125" s="111"/>
      <c r="M125" s="112"/>
      <c r="N125" s="112"/>
      <c r="O125" s="112"/>
      <c r="P125" s="112"/>
      <c r="Q125" s="112"/>
      <c r="R125" s="112"/>
      <c r="S125" s="112"/>
      <c r="T125" s="113"/>
    </row>
    <row r="126" spans="2:20" ht="18" customHeight="1">
      <c r="B126" s="111"/>
      <c r="C126" s="112"/>
      <c r="D126" s="112"/>
      <c r="E126" s="112"/>
      <c r="F126" s="112"/>
      <c r="G126" s="112"/>
      <c r="H126" s="112"/>
      <c r="I126" s="112"/>
      <c r="J126" s="113"/>
      <c r="L126" s="111"/>
      <c r="M126" s="112"/>
      <c r="N126" s="112"/>
      <c r="O126" s="112"/>
      <c r="P126" s="112"/>
      <c r="Q126" s="112"/>
      <c r="R126" s="112"/>
      <c r="S126" s="112"/>
      <c r="T126" s="113"/>
    </row>
    <row r="127" spans="2:20" ht="18" customHeight="1">
      <c r="B127" s="111"/>
      <c r="C127" s="112"/>
      <c r="D127" s="112"/>
      <c r="E127" s="112"/>
      <c r="F127" s="112"/>
      <c r="G127" s="112"/>
      <c r="H127" s="112"/>
      <c r="I127" s="112"/>
      <c r="J127" s="113"/>
      <c r="L127" s="111"/>
      <c r="M127" s="112"/>
      <c r="N127" s="112"/>
      <c r="O127" s="112"/>
      <c r="P127" s="112"/>
      <c r="Q127" s="112"/>
      <c r="R127" s="112"/>
      <c r="S127" s="112"/>
      <c r="T127" s="113"/>
    </row>
    <row r="128" spans="2:20" ht="15.75" thickBot="1">
      <c r="B128" s="114"/>
      <c r="C128" s="115"/>
      <c r="D128" s="115"/>
      <c r="E128" s="115"/>
      <c r="F128" s="115"/>
      <c r="G128" s="115"/>
      <c r="H128" s="115"/>
      <c r="I128" s="115"/>
      <c r="J128" s="116"/>
      <c r="L128" s="114"/>
      <c r="M128" s="115"/>
      <c r="N128" s="115"/>
      <c r="O128" s="115"/>
      <c r="P128" s="115"/>
      <c r="Q128" s="115"/>
      <c r="R128" s="115"/>
      <c r="S128" s="115"/>
      <c r="T128" s="11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2" t="s">
        <v>262</v>
      </c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4"/>
      <c r="N130" s="57"/>
      <c r="O130" s="82" t="s">
        <v>263</v>
      </c>
      <c r="P130" s="83"/>
      <c r="Q130" s="83"/>
      <c r="R130" s="83"/>
      <c r="S130" s="83"/>
      <c r="T130" s="84"/>
    </row>
    <row r="131" spans="2:21" ht="18" customHeight="1" thickBot="1"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7"/>
      <c r="N131" s="57"/>
      <c r="O131" s="85"/>
      <c r="P131" s="86"/>
      <c r="Q131" s="86"/>
      <c r="R131" s="86"/>
      <c r="S131" s="86"/>
      <c r="T131" s="8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2" t="s">
        <v>194</v>
      </c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4"/>
    </row>
    <row r="156" spans="2:21" ht="18" customHeight="1" thickBot="1"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3" t="s">
        <v>177</v>
      </c>
      <c r="C158" s="93"/>
      <c r="D158" s="93"/>
      <c r="E158" s="6"/>
      <c r="F158" s="6"/>
      <c r="G158" s="6"/>
      <c r="H158" s="6"/>
      <c r="I158" s="6"/>
      <c r="L158" s="93" t="s">
        <v>178</v>
      </c>
      <c r="M158" s="93"/>
      <c r="N158" s="9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8" t="s">
        <v>266</v>
      </c>
      <c r="C171" s="89"/>
      <c r="D171" s="89"/>
      <c r="E171" s="89"/>
      <c r="F171" s="89"/>
      <c r="G171" s="89"/>
      <c r="H171" s="89"/>
      <c r="I171" s="89"/>
      <c r="J171" s="90"/>
      <c r="L171" s="88" t="s">
        <v>176</v>
      </c>
      <c r="M171" s="89"/>
      <c r="N171" s="89"/>
      <c r="O171" s="89"/>
      <c r="P171" s="89"/>
      <c r="Q171" s="89"/>
      <c r="R171" s="89"/>
      <c r="S171" s="90"/>
    </row>
    <row r="172" spans="2:19" ht="18" customHeight="1">
      <c r="B172" s="42" t="s">
        <v>171</v>
      </c>
      <c r="C172" s="20"/>
      <c r="D172" s="20"/>
      <c r="E172" s="6"/>
      <c r="F172" s="97">
        <f>ROUND('DRIs DATA'!F36/'DRIs DATA'!C36*100,2)</f>
        <v>64.89</v>
      </c>
      <c r="G172" s="9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348.43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1" t="s">
        <v>185</v>
      </c>
      <c r="C174" s="112"/>
      <c r="D174" s="112"/>
      <c r="E174" s="112"/>
      <c r="F174" s="112"/>
      <c r="G174" s="112"/>
      <c r="H174" s="112"/>
      <c r="I174" s="112"/>
      <c r="J174" s="113"/>
      <c r="L174" s="111" t="s">
        <v>187</v>
      </c>
      <c r="M174" s="112"/>
      <c r="N174" s="112"/>
      <c r="O174" s="112"/>
      <c r="P174" s="112"/>
      <c r="Q174" s="112"/>
      <c r="R174" s="112"/>
      <c r="S174" s="113"/>
    </row>
    <row r="175" spans="2:19" ht="18" customHeight="1">
      <c r="B175" s="111"/>
      <c r="C175" s="112"/>
      <c r="D175" s="112"/>
      <c r="E175" s="112"/>
      <c r="F175" s="112"/>
      <c r="G175" s="112"/>
      <c r="H175" s="112"/>
      <c r="I175" s="112"/>
      <c r="J175" s="113"/>
      <c r="L175" s="111"/>
      <c r="M175" s="112"/>
      <c r="N175" s="112"/>
      <c r="O175" s="112"/>
      <c r="P175" s="112"/>
      <c r="Q175" s="112"/>
      <c r="R175" s="112"/>
      <c r="S175" s="113"/>
    </row>
    <row r="176" spans="2:19" ht="18" customHeight="1">
      <c r="B176" s="111"/>
      <c r="C176" s="112"/>
      <c r="D176" s="112"/>
      <c r="E176" s="112"/>
      <c r="F176" s="112"/>
      <c r="G176" s="112"/>
      <c r="H176" s="112"/>
      <c r="I176" s="112"/>
      <c r="J176" s="113"/>
      <c r="L176" s="111"/>
      <c r="M176" s="112"/>
      <c r="N176" s="112"/>
      <c r="O176" s="112"/>
      <c r="P176" s="112"/>
      <c r="Q176" s="112"/>
      <c r="R176" s="112"/>
      <c r="S176" s="113"/>
    </row>
    <row r="177" spans="2:19" ht="18" customHeight="1">
      <c r="B177" s="111"/>
      <c r="C177" s="112"/>
      <c r="D177" s="112"/>
      <c r="E177" s="112"/>
      <c r="F177" s="112"/>
      <c r="G177" s="112"/>
      <c r="H177" s="112"/>
      <c r="I177" s="112"/>
      <c r="J177" s="113"/>
      <c r="L177" s="111"/>
      <c r="M177" s="112"/>
      <c r="N177" s="112"/>
      <c r="O177" s="112"/>
      <c r="P177" s="112"/>
      <c r="Q177" s="112"/>
      <c r="R177" s="112"/>
      <c r="S177" s="113"/>
    </row>
    <row r="178" spans="2:19" ht="18" customHeight="1">
      <c r="B178" s="111"/>
      <c r="C178" s="112"/>
      <c r="D178" s="112"/>
      <c r="E178" s="112"/>
      <c r="F178" s="112"/>
      <c r="G178" s="112"/>
      <c r="H178" s="112"/>
      <c r="I178" s="112"/>
      <c r="J178" s="113"/>
      <c r="L178" s="111"/>
      <c r="M178" s="112"/>
      <c r="N178" s="112"/>
      <c r="O178" s="112"/>
      <c r="P178" s="112"/>
      <c r="Q178" s="112"/>
      <c r="R178" s="112"/>
      <c r="S178" s="113"/>
    </row>
    <row r="179" spans="2:19" ht="18" customHeight="1">
      <c r="B179" s="111"/>
      <c r="C179" s="112"/>
      <c r="D179" s="112"/>
      <c r="E179" s="112"/>
      <c r="F179" s="112"/>
      <c r="G179" s="112"/>
      <c r="H179" s="112"/>
      <c r="I179" s="112"/>
      <c r="J179" s="113"/>
      <c r="L179" s="111"/>
      <c r="M179" s="112"/>
      <c r="N179" s="112"/>
      <c r="O179" s="112"/>
      <c r="P179" s="112"/>
      <c r="Q179" s="112"/>
      <c r="R179" s="112"/>
      <c r="S179" s="113"/>
    </row>
    <row r="180" spans="2:19" ht="18" customHeight="1" thickBot="1">
      <c r="B180" s="114"/>
      <c r="C180" s="115"/>
      <c r="D180" s="115"/>
      <c r="E180" s="115"/>
      <c r="F180" s="115"/>
      <c r="G180" s="115"/>
      <c r="H180" s="115"/>
      <c r="I180" s="115"/>
      <c r="J180" s="116"/>
      <c r="L180" s="111"/>
      <c r="M180" s="112"/>
      <c r="N180" s="112"/>
      <c r="O180" s="112"/>
      <c r="P180" s="112"/>
      <c r="Q180" s="112"/>
      <c r="R180" s="112"/>
      <c r="S180" s="11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1"/>
      <c r="M181" s="112"/>
      <c r="N181" s="112"/>
      <c r="O181" s="112"/>
      <c r="P181" s="112"/>
      <c r="Q181" s="112"/>
      <c r="R181" s="112"/>
      <c r="S181" s="113"/>
    </row>
    <row r="182" spans="2:19" ht="18" customHeight="1" thickBot="1">
      <c r="L182" s="114"/>
      <c r="M182" s="115"/>
      <c r="N182" s="115"/>
      <c r="O182" s="115"/>
      <c r="P182" s="115"/>
      <c r="Q182" s="115"/>
      <c r="R182" s="115"/>
      <c r="S182" s="116"/>
    </row>
    <row r="183" spans="2:19" ht="18" customHeight="1">
      <c r="B183" s="93" t="s">
        <v>179</v>
      </c>
      <c r="C183" s="93"/>
      <c r="D183" s="9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8" t="s">
        <v>267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>
      <c r="B197" s="42" t="s">
        <v>171</v>
      </c>
      <c r="C197" s="20"/>
      <c r="D197" s="20"/>
      <c r="E197" s="6"/>
      <c r="F197" s="97">
        <f>ROUND('DRIs DATA'!F46/'DRIs DATA'!C46*100,2)</f>
        <v>123</v>
      </c>
      <c r="G197" s="9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1" t="s">
        <v>186</v>
      </c>
      <c r="C199" s="112"/>
      <c r="D199" s="112"/>
      <c r="E199" s="112"/>
      <c r="F199" s="112"/>
      <c r="G199" s="112"/>
      <c r="H199" s="112"/>
      <c r="I199" s="112"/>
      <c r="J199" s="113"/>
      <c r="S199" s="6"/>
    </row>
    <row r="200" spans="2:20" ht="18" customHeight="1">
      <c r="B200" s="111"/>
      <c r="C200" s="112"/>
      <c r="D200" s="112"/>
      <c r="E200" s="112"/>
      <c r="F200" s="112"/>
      <c r="G200" s="112"/>
      <c r="H200" s="112"/>
      <c r="I200" s="112"/>
      <c r="J200" s="113"/>
      <c r="S200" s="6"/>
    </row>
    <row r="201" spans="2:20" ht="18" customHeight="1">
      <c r="B201" s="111"/>
      <c r="C201" s="112"/>
      <c r="D201" s="112"/>
      <c r="E201" s="112"/>
      <c r="F201" s="112"/>
      <c r="G201" s="112"/>
      <c r="H201" s="112"/>
      <c r="I201" s="112"/>
      <c r="J201" s="113"/>
      <c r="S201" s="6"/>
    </row>
    <row r="202" spans="2:20" ht="18" customHeight="1">
      <c r="B202" s="111"/>
      <c r="C202" s="112"/>
      <c r="D202" s="112"/>
      <c r="E202" s="112"/>
      <c r="F202" s="112"/>
      <c r="G202" s="112"/>
      <c r="H202" s="112"/>
      <c r="I202" s="112"/>
      <c r="J202" s="113"/>
      <c r="S202" s="6"/>
    </row>
    <row r="203" spans="2:20" ht="18" customHeight="1">
      <c r="B203" s="111"/>
      <c r="C203" s="112"/>
      <c r="D203" s="112"/>
      <c r="E203" s="112"/>
      <c r="F203" s="112"/>
      <c r="G203" s="112"/>
      <c r="H203" s="112"/>
      <c r="I203" s="112"/>
      <c r="J203" s="113"/>
      <c r="S203" s="6"/>
    </row>
    <row r="204" spans="2:20" ht="18" customHeight="1" thickBot="1">
      <c r="B204" s="114"/>
      <c r="C204" s="115"/>
      <c r="D204" s="115"/>
      <c r="E204" s="115"/>
      <c r="F204" s="115"/>
      <c r="G204" s="115"/>
      <c r="H204" s="115"/>
      <c r="I204" s="115"/>
      <c r="J204" s="116"/>
      <c r="S204" s="6"/>
    </row>
    <row r="205" spans="2:20" ht="18" customHeight="1" thickBot="1">
      <c r="K205" s="10"/>
    </row>
    <row r="206" spans="2:20" ht="18" customHeight="1">
      <c r="B206" s="82" t="s">
        <v>195</v>
      </c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4"/>
    </row>
    <row r="207" spans="2:20" ht="18" customHeight="1" thickBot="1"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7" t="s">
        <v>188</v>
      </c>
      <c r="C209" s="117"/>
      <c r="D209" s="117"/>
      <c r="E209" s="117"/>
      <c r="F209" s="117"/>
      <c r="G209" s="117"/>
      <c r="H209" s="117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98" t="s">
        <v>190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2020-11-26T00:08:46Z</dcterms:modified>
</cp:coreProperties>
</file>